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Z:\00-Affaires\COMMUNES DEPARTEMENT 88\Terr'EnR\Chatel Sur moselle\07-DCE\02 VERSION 01\"/>
    </mc:Choice>
  </mc:AlternateContent>
  <xr:revisionPtr revIDLastSave="0" documentId="8_{B4C8CABD-6639-4D54-947F-5A04145460E8}" xr6:coauthVersionLast="47" xr6:coauthVersionMax="47" xr10:uidLastSave="{00000000-0000-0000-0000-000000000000}"/>
  <bookViews>
    <workbookView xWindow="28680" yWindow="-120" windowWidth="29040" windowHeight="15840" tabRatio="500" xr2:uid="{00000000-000D-0000-FFFF-FFFF00000000}"/>
  </bookViews>
  <sheets>
    <sheet name="LOT 1  Décomposition du pri" sheetId="1" r:id="rId1"/>
  </sheets>
  <definedNames>
    <definedName name="_xlnm.Print_Titles" localSheetId="0">'LOT 1  Décomposition du pri'!$1:$6</definedName>
  </definedNames>
  <calcPr calcId="191029" refMode="R1C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5" i="1" l="1"/>
  <c r="M74" i="1"/>
  <c r="M73" i="1"/>
  <c r="E71" i="1"/>
  <c r="M70" i="1"/>
  <c r="M69" i="1"/>
  <c r="M76" i="1" s="1"/>
  <c r="M68" i="1"/>
  <c r="M64" i="1"/>
  <c r="M63" i="1"/>
  <c r="E62" i="1"/>
  <c r="M61" i="1"/>
  <c r="M60" i="1"/>
  <c r="M59" i="1"/>
  <c r="M58" i="1"/>
  <c r="E56" i="1"/>
  <c r="E65" i="1" s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E38" i="1"/>
  <c r="M37" i="1"/>
  <c r="M36" i="1"/>
  <c r="M35" i="1"/>
  <c r="M34" i="1"/>
  <c r="M31" i="1"/>
  <c r="M30" i="1"/>
  <c r="M29" i="1"/>
  <c r="E28" i="1"/>
  <c r="E32" i="1" s="1"/>
  <c r="M27" i="1"/>
  <c r="M26" i="1"/>
  <c r="M25" i="1"/>
  <c r="M24" i="1"/>
  <c r="M23" i="1"/>
  <c r="M22" i="1"/>
  <c r="M21" i="1"/>
  <c r="M20" i="1"/>
  <c r="E17" i="1"/>
  <c r="M16" i="1"/>
  <c r="M15" i="1"/>
  <c r="M13" i="1"/>
  <c r="E12" i="1"/>
  <c r="M11" i="1"/>
  <c r="M10" i="1"/>
  <c r="M8" i="1"/>
  <c r="M77" i="1" l="1"/>
  <c r="M62" i="1"/>
  <c r="M66" i="1"/>
  <c r="M17" i="1"/>
  <c r="M28" i="1"/>
  <c r="M56" i="1"/>
  <c r="M75" i="1"/>
  <c r="M65" i="1"/>
  <c r="M71" i="1"/>
  <c r="M12" i="1"/>
  <c r="M32" i="1"/>
  <c r="M38" i="1"/>
  <c r="E66" i="1"/>
  <c r="E77" i="1"/>
  <c r="M78" i="1" l="1"/>
  <c r="E76" i="1"/>
  <c r="E78" i="1" s="1"/>
</calcChain>
</file>

<file path=xl/sharedStrings.xml><?xml version="1.0" encoding="utf-8"?>
<sst xmlns="http://schemas.openxmlformats.org/spreadsheetml/2006/main" count="190" uniqueCount="143">
  <si>
    <t>Installation d'une centrale photovoltaïque sur la toiture de l'école maternelle de Chatel sur Moselle</t>
  </si>
  <si>
    <t>N°</t>
  </si>
  <si>
    <t>Ref.</t>
  </si>
  <si>
    <t>Désignation</t>
  </si>
  <si>
    <t>U</t>
  </si>
  <si>
    <t>Prix Unitaire</t>
  </si>
  <si>
    <t>Montant HT</t>
  </si>
  <si>
    <t>Ref. Env.</t>
  </si>
  <si>
    <t>1</t>
  </si>
  <si>
    <t>Décomposition du prix</t>
  </si>
  <si>
    <t>Généralités</t>
  </si>
  <si>
    <t>2</t>
  </si>
  <si>
    <t>Travaux préparatoires</t>
  </si>
  <si>
    <t>2.1</t>
  </si>
  <si>
    <t>Installations de chantier</t>
  </si>
  <si>
    <t>ft</t>
  </si>
  <si>
    <t>2.2</t>
  </si>
  <si>
    <t>Etude d'exécution d'une centrale photovoltaique</t>
  </si>
  <si>
    <t>Sous-Total HT de Travaux préparatoires</t>
  </si>
  <si>
    <t>3</t>
  </si>
  <si>
    <t>Fouille en privé pour raccordement au réseau Enedis</t>
  </si>
  <si>
    <t>ml</t>
  </si>
  <si>
    <t>4</t>
  </si>
  <si>
    <t>Réfection</t>
  </si>
  <si>
    <t>4.1</t>
  </si>
  <si>
    <t>Réfection de chaussée en enrobé</t>
  </si>
  <si>
    <t>m²</t>
  </si>
  <si>
    <t>4.3</t>
  </si>
  <si>
    <t>Réfection des zones enherbées</t>
  </si>
  <si>
    <t>Sous-Total HT de Réfection</t>
  </si>
  <si>
    <t>5</t>
  </si>
  <si>
    <t>Cablage et travaux électrique</t>
  </si>
  <si>
    <t>5.1</t>
  </si>
  <si>
    <t>Onduleurs, optimiseurs et coffrets</t>
  </si>
  <si>
    <t>5.1.1</t>
  </si>
  <si>
    <t>Pose d'un onduleur</t>
  </si>
  <si>
    <t>u</t>
  </si>
  <si>
    <t>5.1.2</t>
  </si>
  <si>
    <t>Fourniture d'un onduleur SMA</t>
  </si>
  <si>
    <t>5.1.2.1</t>
  </si>
  <si>
    <t>SMA Tripower X 15</t>
  </si>
  <si>
    <t>5.1.2.2</t>
  </si>
  <si>
    <t>SMA Tripower X 20</t>
  </si>
  <si>
    <t>5.1.2.3</t>
  </si>
  <si>
    <t>SMA Tripower X 25</t>
  </si>
  <si>
    <t>5.1.2.4</t>
  </si>
  <si>
    <t>SMA Core 1 50kVA</t>
  </si>
  <si>
    <t>5.1.2.5</t>
  </si>
  <si>
    <t>SMA Core 2 100kVA</t>
  </si>
  <si>
    <t>5.1.2.6</t>
  </si>
  <si>
    <t>Plus-value pour option supervision de l'onduleur maitre</t>
  </si>
  <si>
    <t>Sous-Total HT de Fourniture d'un onduleur SMA</t>
  </si>
  <si>
    <t>5.1.3</t>
  </si>
  <si>
    <t>Coffret AC</t>
  </si>
  <si>
    <t>5.1.4</t>
  </si>
  <si>
    <t>Arrêt d'urgence</t>
  </si>
  <si>
    <t>5.1.5</t>
  </si>
  <si>
    <t>Logette Tarif Jaune</t>
  </si>
  <si>
    <t>Sous-Total HT de Onduleurs, optimiseurs et coffrets</t>
  </si>
  <si>
    <t>5.2</t>
  </si>
  <si>
    <t>Réseaux en bâtiment ou sur structure (toiture et ombrières)</t>
  </si>
  <si>
    <t>5.2.1</t>
  </si>
  <si>
    <t>Pose de câblage sous panneau</t>
  </si>
  <si>
    <t>5.2.2</t>
  </si>
  <si>
    <t>Pose de câblage en chemin de câble</t>
  </si>
  <si>
    <t>5.2.3</t>
  </si>
  <si>
    <t>Pose de cablage sur façade</t>
  </si>
  <si>
    <t>5.2.4</t>
  </si>
  <si>
    <t>Pose de câble en fourreau</t>
  </si>
  <si>
    <t>Sous-Total HT de Réseaux en bâtiment ou sur structure (toiture et ombrières)</t>
  </si>
  <si>
    <t>5.3</t>
  </si>
  <si>
    <t>Fourniture de câbles</t>
  </si>
  <si>
    <t>5.3.1</t>
  </si>
  <si>
    <t>U-1000 R2V DISTINGO</t>
  </si>
  <si>
    <t>5.3.1.1</t>
  </si>
  <si>
    <t>4*6</t>
  </si>
  <si>
    <t>5.3.1.2</t>
  </si>
  <si>
    <t>4*10</t>
  </si>
  <si>
    <t>5.3.1.3</t>
  </si>
  <si>
    <t>4*16</t>
  </si>
  <si>
    <t>5.3.1.4</t>
  </si>
  <si>
    <t>4*25</t>
  </si>
  <si>
    <t>5.3.1.5</t>
  </si>
  <si>
    <t>4*35</t>
  </si>
  <si>
    <t>5.3.1.6</t>
  </si>
  <si>
    <t>4*50</t>
  </si>
  <si>
    <t>5.3.1.7</t>
  </si>
  <si>
    <t>5G4</t>
  </si>
  <si>
    <t>5.3.1.8</t>
  </si>
  <si>
    <t>5G6</t>
  </si>
  <si>
    <t>5.3.1.9</t>
  </si>
  <si>
    <t>5G10</t>
  </si>
  <si>
    <t>5.3.1.10</t>
  </si>
  <si>
    <t>5G16</t>
  </si>
  <si>
    <t>5.3.1.11</t>
  </si>
  <si>
    <t>5G25</t>
  </si>
  <si>
    <t>5.3.1.12</t>
  </si>
  <si>
    <t>5G35</t>
  </si>
  <si>
    <t>5.3.1.13</t>
  </si>
  <si>
    <t>5G50</t>
  </si>
  <si>
    <t>5.3.1.14</t>
  </si>
  <si>
    <t>1G25</t>
  </si>
  <si>
    <t>5.3.1.15</t>
  </si>
  <si>
    <t>1G35</t>
  </si>
  <si>
    <t>Sous-Total HT de U-1000 R2V DISTINGO</t>
  </si>
  <si>
    <t>5.3.2</t>
  </si>
  <si>
    <t>Cable solaire H1Z2Z2-K</t>
  </si>
  <si>
    <t>5.3.2.1</t>
  </si>
  <si>
    <t>1x4²</t>
  </si>
  <si>
    <t>5.3.2.2</t>
  </si>
  <si>
    <t>1x6²</t>
  </si>
  <si>
    <t>5.3.2.3</t>
  </si>
  <si>
    <t>1x10²</t>
  </si>
  <si>
    <t>5.3.2.4</t>
  </si>
  <si>
    <t>1x16²</t>
  </si>
  <si>
    <t>Sous-Total HT de Cable solaire H1Z2Z2-K</t>
  </si>
  <si>
    <t>5.3.3</t>
  </si>
  <si>
    <t>Câble communication données</t>
  </si>
  <si>
    <t>5.3.4</t>
  </si>
  <si>
    <t>Câble pilote arrêt d'urgence</t>
  </si>
  <si>
    <t>Sous-Total HT de Fourniture de câbles</t>
  </si>
  <si>
    <t>Sous-Total HT de Cablage et travaux électrique</t>
  </si>
  <si>
    <t>6</t>
  </si>
  <si>
    <t>Travaux en couverture</t>
  </si>
  <si>
    <t>6.1</t>
  </si>
  <si>
    <t>Fourniture d'un panneau éligible ATEC couverture école maternelle</t>
  </si>
  <si>
    <t>6.2</t>
  </si>
  <si>
    <t>Systeme de fixation couverture bac acier sous ATEC</t>
  </si>
  <si>
    <t>6.3</t>
  </si>
  <si>
    <t>Pose d'un panneau photovoltaique</t>
  </si>
  <si>
    <t>Sous-Total HT de Travaux en couverture</t>
  </si>
  <si>
    <t>7</t>
  </si>
  <si>
    <t>Essais et mises en service</t>
  </si>
  <si>
    <t>7.1</t>
  </si>
  <si>
    <t>Contrôle de conformité initial</t>
  </si>
  <si>
    <t>7.2</t>
  </si>
  <si>
    <t>Dossier d'ouvrage exécuté</t>
  </si>
  <si>
    <t>Sous-Total HT de Essais et mises en service</t>
  </si>
  <si>
    <t>MONTANT HT</t>
  </si>
  <si>
    <t>MONTANT TVA - 20,00%</t>
  </si>
  <si>
    <t>MONTANT TTC</t>
  </si>
  <si>
    <t>Quantité</t>
  </si>
  <si>
    <t>Decomposition du prix Global et forfaitaire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</si>
</sst>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164" formatCode="#,##0.000"/>
    <numFmt numFmtId="165" formatCode="#,##0.##\ %;\-#,##0.##\ %"/>
  </numFmts>
  <fonts count="21" x14ac:knownFonts="1">
    <font>
      <sz val="8.25"/>
      <name val="Tahoma"/>
      <family val="2"/>
      <charset val="1"/>
    </font>
    <font>
      <b/>
      <sz val="18"/>
      <color rgb="FF2F2F2C"/>
      <name val="Century Gothic"/>
      <charset val="1"/>
    </font>
    <font>
      <b/>
      <sz val="14"/>
      <color rgb="FF2F2F2C"/>
      <name val="Century Gothic"/>
      <charset val="1"/>
    </font>
    <font>
      <b/>
      <sz val="12"/>
      <color theme="1"/>
      <name val="Calibri"/>
      <charset val="1"/>
    </font>
    <font>
      <b/>
      <sz val="14"/>
      <color rgb="FF333333"/>
      <name val="Century Gothic"/>
      <charset val="1"/>
    </font>
    <font>
      <b/>
      <sz val="12"/>
      <color rgb="FF000000"/>
      <name val="Calibri"/>
      <charset val="1"/>
    </font>
    <font>
      <b/>
      <sz val="10"/>
      <color rgb="FF2F2F2C"/>
      <name val="Century Gothic"/>
      <charset val="1"/>
    </font>
    <font>
      <sz val="8.25"/>
      <color rgb="FF2F2F2C"/>
      <name val="Tahoma"/>
      <charset val="1"/>
    </font>
    <font>
      <b/>
      <sz val="11"/>
      <color rgb="FF2F2F2C"/>
      <name val="Arial"/>
      <charset val="1"/>
    </font>
    <font>
      <sz val="10"/>
      <color rgb="FF354151"/>
      <name val="Arial"/>
      <charset val="1"/>
    </font>
    <font>
      <b/>
      <sz val="10"/>
      <color rgb="FFF18500"/>
      <name val="Arial"/>
      <charset val="1"/>
    </font>
    <font>
      <b/>
      <sz val="8"/>
      <color rgb="FF2F2F2C"/>
      <name val="Arial"/>
      <charset val="1"/>
    </font>
    <font>
      <b/>
      <sz val="8"/>
      <color rgb="FF000000"/>
      <name val="Arial"/>
      <charset val="1"/>
    </font>
    <font>
      <b/>
      <sz val="8"/>
      <color theme="1"/>
      <name val="Arial"/>
      <charset val="1"/>
    </font>
    <font>
      <sz val="10"/>
      <color theme="1"/>
      <name val="Arial"/>
      <charset val="1"/>
    </font>
    <font>
      <sz val="10"/>
      <color rgb="FF000000"/>
      <name val="Arial"/>
      <charset val="1"/>
    </font>
    <font>
      <b/>
      <sz val="9"/>
      <color rgb="FF000000"/>
      <name val="Calibri"/>
      <charset val="1"/>
    </font>
    <font>
      <b/>
      <sz val="10"/>
      <color theme="1"/>
      <name val="Arial"/>
      <charset val="1"/>
    </font>
    <font>
      <b/>
      <sz val="8"/>
      <name val="Arial"/>
      <charset val="1"/>
    </font>
    <font>
      <sz val="8"/>
      <color rgb="FFFAF3E8"/>
      <name val="Arial"/>
      <charset val="1"/>
    </font>
    <font>
      <b/>
      <sz val="8"/>
      <color rgb="FFFFFFFF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A6A294"/>
        <bgColor rgb="FFA6A294"/>
      </patternFill>
    </fill>
    <fill>
      <patternFill patternType="solid">
        <fgColor rgb="FFFDE0AC"/>
        <bgColor rgb="FFFDE0AC"/>
      </patternFill>
    </fill>
    <fill>
      <patternFill patternType="solid">
        <fgColor rgb="FFF5F5F5"/>
        <bgColor rgb="FFF5F5F5"/>
      </patternFill>
    </fill>
  </fills>
  <borders count="26">
    <border>
      <left/>
      <right/>
      <top/>
      <bottom/>
      <diagonal/>
    </border>
    <border>
      <left style="medium">
        <color rgb="FF646464"/>
      </left>
      <right/>
      <top style="medium">
        <color rgb="FF646464"/>
      </top>
      <bottom/>
      <diagonal/>
    </border>
    <border>
      <left/>
      <right/>
      <top style="medium">
        <color rgb="FF646464"/>
      </top>
      <bottom/>
      <diagonal/>
    </border>
    <border>
      <left/>
      <right style="medium">
        <color rgb="FF646464"/>
      </right>
      <top style="medium">
        <color rgb="FF646464"/>
      </top>
      <bottom/>
      <diagonal/>
    </border>
    <border>
      <left style="medium">
        <color rgb="FF646464"/>
      </left>
      <right/>
      <top/>
      <bottom/>
      <diagonal/>
    </border>
    <border>
      <left/>
      <right style="medium">
        <color rgb="FF646464"/>
      </right>
      <top/>
      <bottom/>
      <diagonal/>
    </border>
    <border>
      <left style="medium">
        <color rgb="FF646464"/>
      </left>
      <right/>
      <top/>
      <bottom style="medium">
        <color rgb="FF646464"/>
      </bottom>
      <diagonal/>
    </border>
    <border>
      <left/>
      <right/>
      <top/>
      <bottom style="medium">
        <color rgb="FF646464"/>
      </bottom>
      <diagonal/>
    </border>
    <border>
      <left/>
      <right style="medium">
        <color rgb="FF646464"/>
      </right>
      <top/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medium">
        <color rgb="FF646464"/>
      </top>
      <bottom style="medium">
        <color rgb="FF646464"/>
      </bottom>
      <diagonal/>
    </border>
    <border>
      <left/>
      <right style="thin">
        <color rgb="FFC0C0C0"/>
      </right>
      <top style="medium">
        <color rgb="FF646464"/>
      </top>
      <bottom style="medium">
        <color rgb="FF646464"/>
      </bottom>
      <diagonal/>
    </border>
    <border>
      <left/>
      <right style="medium">
        <color rgb="FF646464"/>
      </right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 style="thin">
        <color rgb="FFC0C0C0"/>
      </right>
      <top style="thin">
        <color rgb="FFA6A294"/>
      </top>
      <bottom style="thin">
        <color rgb="FFA6A294"/>
      </bottom>
      <diagonal/>
    </border>
    <border>
      <left style="thin">
        <color rgb="FFC0C0C0"/>
      </left>
      <right/>
      <top style="thin">
        <color rgb="FFA6A294"/>
      </top>
      <bottom style="thin">
        <color rgb="FFA6A294"/>
      </bottom>
      <diagonal/>
    </border>
    <border>
      <left/>
      <right/>
      <top style="thin">
        <color rgb="FFA6A294"/>
      </top>
      <bottom style="thin">
        <color rgb="FFA6A294"/>
      </bottom>
      <diagonal/>
    </border>
    <border>
      <left style="thin">
        <color rgb="FF646464"/>
      </left>
      <right style="thin">
        <color rgb="FF646464"/>
      </right>
      <top/>
      <bottom style="thin">
        <color rgb="FFA6A294"/>
      </bottom>
      <diagonal/>
    </border>
    <border>
      <left/>
      <right style="thin">
        <color rgb="FF646464"/>
      </right>
      <top/>
      <bottom style="thin">
        <color rgb="FFA6A294"/>
      </bottom>
      <diagonal/>
    </border>
    <border>
      <left/>
      <right style="medium">
        <color rgb="FF646464"/>
      </right>
      <top/>
      <bottom style="thin">
        <color rgb="FFA6A294"/>
      </bottom>
      <diagonal/>
    </border>
    <border>
      <left style="medium">
        <color rgb="FF646464"/>
      </left>
      <right style="thin">
        <color rgb="FFC0C0C0"/>
      </right>
      <top/>
      <bottom style="thin">
        <color rgb="FFA6A294"/>
      </bottom>
      <diagonal/>
    </border>
    <border>
      <left style="thin">
        <color rgb="FFC0C0C0"/>
      </left>
      <right/>
      <top/>
      <bottom style="thin">
        <color rgb="FFA6A294"/>
      </bottom>
      <diagonal/>
    </border>
    <border>
      <left/>
      <right/>
      <top/>
      <bottom style="thin">
        <color rgb="FFA6A294"/>
      </bottom>
      <diagonal/>
    </border>
    <border>
      <left/>
      <right style="thin">
        <color rgb="FFC0C0C0"/>
      </right>
      <top/>
      <bottom style="thin">
        <color rgb="FFA6A294"/>
      </bottom>
      <diagonal/>
    </border>
    <border>
      <left style="medium">
        <color rgb="FF646464"/>
      </left>
      <right/>
      <top style="medium">
        <color rgb="FF646464"/>
      </top>
      <bottom style="medium">
        <color rgb="FF646464"/>
      </bottom>
      <diagonal/>
    </border>
    <border>
      <left/>
      <right/>
      <top style="medium">
        <color rgb="FF646464"/>
      </top>
      <bottom style="medium">
        <color rgb="FF646464"/>
      </bottom>
      <diagonal/>
    </border>
    <border>
      <left style="medium">
        <color rgb="FF646464"/>
      </left>
      <right/>
      <top/>
      <bottom style="thin">
        <color rgb="FFA6A294"/>
      </bottom>
      <diagonal/>
    </border>
    <border>
      <left style="thin">
        <color rgb="FFC0C0C0"/>
      </left>
      <right style="thin">
        <color rgb="FFC0C0C0"/>
      </right>
      <top/>
      <bottom style="thin">
        <color rgb="FFA6A294"/>
      </bottom>
      <diagonal/>
    </border>
  </borders>
  <cellStyleXfs count="1">
    <xf numFmtId="0" fontId="0" fillId="0" borderId="0">
      <alignment vertical="top"/>
      <protection locked="0"/>
    </xf>
  </cellStyleXfs>
  <cellXfs count="91">
    <xf numFmtId="0" fontId="0" fillId="0" borderId="0" xfId="0">
      <alignment vertical="top"/>
      <protection locked="0"/>
    </xf>
    <xf numFmtId="0" fontId="0" fillId="2" borderId="0" xfId="0" applyFill="1">
      <alignment vertical="top"/>
      <protection locked="0"/>
    </xf>
    <xf numFmtId="0" fontId="0" fillId="2" borderId="3" xfId="0" applyFill="1" applyBorder="1">
      <alignment vertical="top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0" fillId="2" borderId="7" xfId="0" applyFill="1" applyBorder="1">
      <alignment vertical="top"/>
      <protection locked="0"/>
    </xf>
    <xf numFmtId="0" fontId="3" fillId="2" borderId="8" xfId="0" applyFont="1" applyFill="1" applyBorder="1" applyAlignment="1">
      <alignment horizontal="center" vertical="top"/>
      <protection locked="0"/>
    </xf>
    <xf numFmtId="0" fontId="4" fillId="2" borderId="0" xfId="0" applyFont="1" applyFill="1" applyAlignment="1">
      <alignment horizontal="center" vertical="center" wrapText="1"/>
      <protection locked="0"/>
    </xf>
    <xf numFmtId="0" fontId="5" fillId="2" borderId="0" xfId="0" applyFont="1" applyFill="1" applyAlignment="1">
      <alignment vertical="center"/>
      <protection locked="0"/>
    </xf>
    <xf numFmtId="0" fontId="6" fillId="3" borderId="9" xfId="0" applyFont="1" applyFill="1" applyBorder="1" applyAlignment="1">
      <alignment horizontal="center" vertical="center"/>
      <protection locked="0"/>
    </xf>
    <xf numFmtId="0" fontId="6" fillId="3" borderId="10" xfId="0" applyFont="1" applyFill="1" applyBorder="1" applyAlignment="1">
      <alignment horizontal="center" vertical="center"/>
      <protection locked="0"/>
    </xf>
    <xf numFmtId="0" fontId="7" fillId="3" borderId="10" xfId="0" applyFont="1" applyFill="1" applyBorder="1">
      <alignment vertical="top"/>
      <protection locked="0"/>
    </xf>
    <xf numFmtId="0" fontId="6" fillId="3" borderId="11" xfId="0" applyFont="1" applyFill="1" applyBorder="1" applyAlignment="1">
      <alignment horizontal="center" vertical="center"/>
      <protection locked="0"/>
    </xf>
    <xf numFmtId="0" fontId="6" fillId="3" borderId="0" xfId="0" applyFont="1" applyFill="1" applyAlignment="1">
      <alignment horizontal="center" vertical="center"/>
      <protection locked="0"/>
    </xf>
    <xf numFmtId="49" fontId="8" fillId="0" borderId="12" xfId="0" applyNumberFormat="1" applyFont="1" applyBorder="1" applyAlignment="1">
      <alignment horizontal="center" vertical="center" wrapText="1"/>
      <protection locked="0"/>
    </xf>
    <xf numFmtId="0" fontId="8" fillId="0" borderId="13" xfId="0" applyFont="1" applyBorder="1" applyAlignment="1">
      <alignment horizontal="left" vertical="center"/>
      <protection locked="0"/>
    </xf>
    <xf numFmtId="0" fontId="8" fillId="0" borderId="14" xfId="0" applyFont="1" applyBorder="1" applyAlignment="1">
      <alignment horizontal="left" vertical="center" wrapText="1"/>
      <protection locked="0"/>
    </xf>
    <xf numFmtId="0" fontId="9" fillId="0" borderId="15" xfId="0" applyFont="1" applyBorder="1" applyAlignment="1">
      <alignment horizontal="center" vertical="center"/>
      <protection locked="0"/>
    </xf>
    <xf numFmtId="0" fontId="9" fillId="0" borderId="16" xfId="0" applyFont="1" applyBorder="1" applyAlignment="1">
      <alignment horizontal="right" vertical="center"/>
      <protection locked="0"/>
    </xf>
    <xf numFmtId="0" fontId="9" fillId="0" borderId="16" xfId="0" applyFont="1" applyBorder="1" applyAlignment="1">
      <alignment horizontal="center" vertical="center"/>
      <protection locked="0"/>
    </xf>
    <xf numFmtId="0" fontId="9" fillId="0" borderId="17" xfId="0" applyFont="1" applyBorder="1" applyAlignment="1">
      <alignment horizontal="right" vertical="center"/>
      <protection locked="0"/>
    </xf>
    <xf numFmtId="0" fontId="8" fillId="0" borderId="12" xfId="0" applyFont="1" applyBorder="1" applyAlignment="1">
      <alignment horizontal="center" vertical="center"/>
      <protection locked="0"/>
    </xf>
    <xf numFmtId="49" fontId="8" fillId="0" borderId="18" xfId="0" applyNumberFormat="1" applyFont="1" applyBorder="1" applyAlignment="1">
      <alignment horizontal="center" vertical="center" wrapText="1"/>
      <protection locked="0"/>
    </xf>
    <xf numFmtId="0" fontId="8" fillId="0" borderId="19" xfId="0" applyFont="1" applyBorder="1" applyAlignment="1">
      <alignment vertical="center"/>
      <protection locked="0"/>
    </xf>
    <xf numFmtId="0" fontId="8" fillId="0" borderId="20" xfId="0" applyFont="1" applyBorder="1" applyAlignment="1">
      <alignment vertical="center" wrapText="1"/>
      <protection locked="0"/>
    </xf>
    <xf numFmtId="49" fontId="9" fillId="0" borderId="15" xfId="0" applyNumberFormat="1" applyFont="1" applyBorder="1" applyAlignment="1">
      <alignment horizontal="center" vertical="center" wrapText="1"/>
      <protection locked="0"/>
    </xf>
    <xf numFmtId="164" fontId="9" fillId="0" borderId="16" xfId="0" applyNumberFormat="1" applyFont="1" applyBorder="1" applyAlignment="1">
      <alignment horizontal="right" vertical="center"/>
      <protection locked="0"/>
    </xf>
    <xf numFmtId="164" fontId="9" fillId="0" borderId="16" xfId="0" applyNumberFormat="1" applyFont="1" applyBorder="1" applyAlignment="1">
      <alignment horizontal="center" vertical="center"/>
      <protection locked="0"/>
    </xf>
    <xf numFmtId="165" fontId="9" fillId="0" borderId="16" xfId="0" applyNumberFormat="1" applyFont="1" applyBorder="1" applyAlignment="1">
      <alignment horizontal="right" vertical="center"/>
      <protection locked="0"/>
    </xf>
    <xf numFmtId="7" fontId="9" fillId="0" borderId="16" xfId="0" applyNumberFormat="1" applyFont="1" applyBorder="1" applyAlignment="1">
      <alignment horizontal="right" vertical="center"/>
      <protection locked="0"/>
    </xf>
    <xf numFmtId="7" fontId="9" fillId="0" borderId="17" xfId="0" applyNumberFormat="1" applyFont="1" applyBorder="1" applyAlignment="1">
      <alignment horizontal="right" vertical="center"/>
      <protection locked="0"/>
    </xf>
    <xf numFmtId="49" fontId="10" fillId="0" borderId="18" xfId="0" applyNumberFormat="1" applyFont="1" applyBorder="1" applyAlignment="1">
      <alignment horizontal="center" vertical="center" wrapText="1"/>
      <protection locked="0"/>
    </xf>
    <xf numFmtId="0" fontId="10" fillId="0" borderId="19" xfId="0" applyFont="1" applyBorder="1" applyAlignment="1">
      <alignment vertical="center"/>
      <protection locked="0"/>
    </xf>
    <xf numFmtId="0" fontId="10" fillId="0" borderId="21" xfId="0" applyFont="1" applyBorder="1" applyAlignment="1">
      <alignment vertical="center" wrapText="1"/>
      <protection locked="0"/>
    </xf>
    <xf numFmtId="3" fontId="9" fillId="0" borderId="16" xfId="0" applyNumberFormat="1" applyFont="1" applyBorder="1" applyAlignment="1">
      <alignment horizontal="right" vertical="center"/>
      <protection locked="0"/>
    </xf>
    <xf numFmtId="3" fontId="9" fillId="0" borderId="16" xfId="0" applyNumberFormat="1" applyFont="1" applyBorder="1" applyAlignment="1">
      <alignment horizontal="center" vertical="center"/>
      <protection locked="0"/>
    </xf>
    <xf numFmtId="0" fontId="12" fillId="4" borderId="10" xfId="0" applyFont="1" applyFill="1" applyBorder="1" applyAlignment="1">
      <alignment horizontal="left" vertical="center" indent="11"/>
      <protection locked="0"/>
    </xf>
    <xf numFmtId="7" fontId="13" fillId="4" borderId="10" xfId="0" applyNumberFormat="1" applyFont="1" applyFill="1" applyBorder="1" applyAlignment="1">
      <alignment horizontal="left" vertical="center" indent="11"/>
      <protection locked="0"/>
    </xf>
    <xf numFmtId="0" fontId="13" fillId="4" borderId="10" xfId="0" applyFont="1" applyFill="1" applyBorder="1" applyAlignment="1">
      <alignment horizontal="left" vertical="center" indent="11"/>
      <protection locked="0"/>
    </xf>
    <xf numFmtId="0" fontId="13" fillId="4" borderId="10" xfId="0" applyFont="1" applyFill="1" applyBorder="1">
      <alignment vertical="top"/>
      <protection locked="0"/>
    </xf>
    <xf numFmtId="7" fontId="11" fillId="4" borderId="11" xfId="0" applyNumberFormat="1" applyFont="1" applyFill="1" applyBorder="1" applyAlignment="1" applyProtection="1">
      <alignment horizontal="right" vertical="center"/>
    </xf>
    <xf numFmtId="0" fontId="11" fillId="4" borderId="0" xfId="0" applyFont="1" applyFill="1" applyAlignment="1">
      <alignment horizontal="left" vertical="center"/>
      <protection locked="0"/>
    </xf>
    <xf numFmtId="4" fontId="9" fillId="0" borderId="16" xfId="0" applyNumberFormat="1" applyFont="1" applyBorder="1" applyAlignment="1">
      <alignment horizontal="right" vertical="center"/>
      <protection locked="0"/>
    </xf>
    <xf numFmtId="4" fontId="9" fillId="0" borderId="16" xfId="0" applyNumberFormat="1" applyFont="1" applyBorder="1" applyAlignment="1">
      <alignment horizontal="center" vertical="center"/>
      <protection locked="0"/>
    </xf>
    <xf numFmtId="49" fontId="9" fillId="0" borderId="18" xfId="0" applyNumberFormat="1" applyFont="1" applyBorder="1" applyAlignment="1">
      <alignment horizontal="center" vertical="center" wrapText="1"/>
      <protection locked="0"/>
    </xf>
    <xf numFmtId="0" fontId="9" fillId="0" borderId="19" xfId="0" applyFont="1" applyBorder="1" applyAlignment="1">
      <alignment vertical="center"/>
      <protection locked="0"/>
    </xf>
    <xf numFmtId="0" fontId="9" fillId="0" borderId="21" xfId="0" applyFont="1" applyBorder="1" applyAlignment="1">
      <alignment horizontal="left" vertical="center" wrapText="1" indent="1"/>
      <protection locked="0"/>
    </xf>
    <xf numFmtId="49" fontId="14" fillId="0" borderId="18" xfId="0" applyNumberFormat="1" applyFont="1" applyBorder="1" applyAlignment="1">
      <alignment horizontal="center" vertical="center" wrapText="1"/>
      <protection locked="0"/>
    </xf>
    <xf numFmtId="0" fontId="14" fillId="0" borderId="19" xfId="0" applyFont="1" applyBorder="1" applyAlignment="1">
      <alignment vertical="center"/>
      <protection locked="0"/>
    </xf>
    <xf numFmtId="0" fontId="14" fillId="0" borderId="21" xfId="0" applyFont="1" applyBorder="1" applyAlignment="1">
      <alignment horizontal="left" vertical="center" wrapText="1" indent="1"/>
      <protection locked="0"/>
    </xf>
    <xf numFmtId="49" fontId="15" fillId="5" borderId="24" xfId="0" applyNumberFormat="1" applyFont="1" applyFill="1" applyBorder="1" applyAlignment="1">
      <alignment horizontal="left" vertical="center" wrapText="1" indent="11"/>
      <protection locked="0"/>
    </xf>
    <xf numFmtId="0" fontId="16" fillId="5" borderId="20" xfId="0" applyFont="1" applyFill="1" applyBorder="1" applyAlignment="1">
      <alignment horizontal="left" vertical="center"/>
      <protection locked="0"/>
    </xf>
    <xf numFmtId="0" fontId="16" fillId="5" borderId="25" xfId="0" applyFont="1" applyFill="1" applyBorder="1" applyAlignment="1">
      <alignment horizontal="left" vertical="center" indent="11"/>
      <protection locked="0"/>
    </xf>
    <xf numFmtId="7" fontId="17" fillId="5" borderId="25" xfId="0" applyNumberFormat="1" applyFont="1" applyFill="1" applyBorder="1" applyAlignment="1">
      <alignment horizontal="left" vertical="center" indent="11"/>
      <protection locked="0"/>
    </xf>
    <xf numFmtId="0" fontId="17" fillId="5" borderId="25" xfId="0" applyFont="1" applyFill="1" applyBorder="1" applyAlignment="1">
      <alignment horizontal="left" vertical="center" indent="11"/>
      <protection locked="0"/>
    </xf>
    <xf numFmtId="0" fontId="17" fillId="5" borderId="20" xfId="0" applyFont="1" applyFill="1" applyBorder="1" applyAlignment="1">
      <alignment horizontal="left" vertical="top" indent="11"/>
      <protection locked="0"/>
    </xf>
    <xf numFmtId="0" fontId="0" fillId="0" borderId="20" xfId="0" applyBorder="1">
      <alignment vertical="top"/>
      <protection locked="0"/>
    </xf>
    <xf numFmtId="7" fontId="14" fillId="5" borderId="17" xfId="0" applyNumberFormat="1" applyFont="1" applyFill="1" applyBorder="1" applyAlignment="1" applyProtection="1">
      <alignment horizontal="right" vertical="center"/>
    </xf>
    <xf numFmtId="0" fontId="15" fillId="5" borderId="0" xfId="0" applyFont="1" applyFill="1" applyAlignment="1">
      <alignment horizontal="left" vertical="center"/>
      <protection locked="0"/>
    </xf>
    <xf numFmtId="0" fontId="13" fillId="3" borderId="2" xfId="0" applyFont="1" applyFill="1" applyBorder="1">
      <alignment vertical="top"/>
      <protection locked="0"/>
    </xf>
    <xf numFmtId="7" fontId="13" fillId="3" borderId="2" xfId="0" applyNumberFormat="1" applyFont="1" applyFill="1" applyBorder="1">
      <alignment vertical="top"/>
      <protection locked="0"/>
    </xf>
    <xf numFmtId="7" fontId="13" fillId="3" borderId="3" xfId="0" applyNumberFormat="1" applyFont="1" applyFill="1" applyBorder="1" applyAlignment="1" applyProtection="1">
      <alignment horizontal="right" vertical="center"/>
    </xf>
    <xf numFmtId="0" fontId="13" fillId="3" borderId="0" xfId="0" applyFont="1" applyFill="1" applyAlignment="1">
      <alignment horizontal="left" vertical="center"/>
      <protection locked="0"/>
    </xf>
    <xf numFmtId="0" fontId="19" fillId="3" borderId="0" xfId="0" applyFont="1" applyFill="1" applyAlignment="1">
      <alignment vertical="center"/>
      <protection locked="0"/>
    </xf>
    <xf numFmtId="7" fontId="19" fillId="3" borderId="0" xfId="0" applyNumberFormat="1" applyFont="1" applyFill="1">
      <alignment vertical="top"/>
      <protection locked="0"/>
    </xf>
    <xf numFmtId="0" fontId="19" fillId="3" borderId="0" xfId="0" applyFont="1" applyFill="1">
      <alignment vertical="top"/>
      <protection locked="0"/>
    </xf>
    <xf numFmtId="7" fontId="19" fillId="3" borderId="5" xfId="0" applyNumberFormat="1" applyFont="1" applyFill="1" applyBorder="1" applyAlignment="1" applyProtection="1">
      <alignment horizontal="right" vertical="center"/>
    </xf>
    <xf numFmtId="0" fontId="19" fillId="3" borderId="0" xfId="0" applyFont="1" applyFill="1" applyAlignment="1">
      <alignment horizontal="left" vertical="center"/>
      <protection locked="0"/>
    </xf>
    <xf numFmtId="0" fontId="20" fillId="3" borderId="7" xfId="0" applyFont="1" applyFill="1" applyBorder="1" applyAlignment="1">
      <alignment vertical="center"/>
      <protection locked="0"/>
    </xf>
    <xf numFmtId="7" fontId="13" fillId="3" borderId="7" xfId="0" applyNumberFormat="1" applyFont="1" applyFill="1" applyBorder="1">
      <alignment vertical="top"/>
      <protection locked="0"/>
    </xf>
    <xf numFmtId="0" fontId="13" fillId="3" borderId="7" xfId="0" applyFont="1" applyFill="1" applyBorder="1">
      <alignment vertical="top"/>
      <protection locked="0"/>
    </xf>
    <xf numFmtId="7" fontId="13" fillId="3" borderId="8" xfId="0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center" vertical="center" wrapText="1"/>
      <protection locked="0"/>
    </xf>
    <xf numFmtId="0" fontId="1" fillId="2" borderId="2" xfId="0" applyFont="1" applyFill="1" applyBorder="1" applyAlignment="1">
      <alignment horizontal="center" vertical="center" wrapText="1"/>
      <protection locked="0"/>
    </xf>
    <xf numFmtId="0" fontId="1" fillId="2" borderId="4" xfId="0" applyFont="1" applyFill="1" applyBorder="1" applyAlignment="1">
      <alignment horizontal="center" vertical="center" wrapText="1"/>
      <protection locked="0"/>
    </xf>
    <xf numFmtId="0" fontId="1" fillId="2" borderId="0" xfId="0" applyFont="1" applyFill="1" applyAlignment="1">
      <alignment horizontal="center" vertical="center" wrapText="1"/>
      <protection locked="0"/>
    </xf>
    <xf numFmtId="0" fontId="0" fillId="2" borderId="5" xfId="0" applyFill="1" applyBorder="1" applyAlignment="1">
      <alignment horizontal="left"/>
      <protection locked="0"/>
    </xf>
    <xf numFmtId="0" fontId="2" fillId="2" borderId="4" xfId="0" applyFont="1" applyFill="1" applyBorder="1" applyAlignment="1">
      <alignment horizontal="center" vertical="center" wrapText="1"/>
      <protection locked="0"/>
    </xf>
    <xf numFmtId="0" fontId="2" fillId="2" borderId="0" xfId="0" applyFont="1" applyFill="1" applyAlignment="1">
      <alignment horizontal="center" vertical="center" wrapText="1"/>
      <protection locked="0"/>
    </xf>
    <xf numFmtId="0" fontId="2" fillId="2" borderId="6" xfId="0" applyFont="1" applyFill="1" applyBorder="1" applyAlignment="1">
      <alignment horizontal="center" vertical="center" wrapText="1"/>
      <protection locked="0"/>
    </xf>
    <xf numFmtId="0" fontId="2" fillId="2" borderId="7" xfId="0" applyFont="1" applyFill="1" applyBorder="1" applyAlignment="1">
      <alignment horizontal="center" vertical="center" wrapText="1"/>
      <protection locked="0"/>
    </xf>
    <xf numFmtId="0" fontId="5" fillId="2" borderId="4" xfId="0" applyFont="1" applyFill="1" applyBorder="1" applyAlignment="1">
      <alignment vertical="center"/>
      <protection locked="0"/>
    </xf>
    <xf numFmtId="0" fontId="5" fillId="2" borderId="0" xfId="0" applyFont="1" applyFill="1" applyAlignment="1">
      <alignment vertical="center"/>
      <protection locked="0"/>
    </xf>
    <xf numFmtId="49" fontId="11" fillId="4" borderId="22" xfId="0" applyNumberFormat="1" applyFont="1" applyFill="1" applyBorder="1" applyAlignment="1">
      <alignment horizontal="left" vertical="center" wrapText="1" indent="11"/>
      <protection locked="0"/>
    </xf>
    <xf numFmtId="49" fontId="11" fillId="4" borderId="23" xfId="0" applyNumberFormat="1" applyFont="1" applyFill="1" applyBorder="1" applyAlignment="1">
      <alignment horizontal="left" vertical="center" wrapText="1" indent="11"/>
      <protection locked="0"/>
    </xf>
    <xf numFmtId="49" fontId="18" fillId="3" borderId="1" xfId="0" applyNumberFormat="1" applyFont="1" applyFill="1" applyBorder="1" applyAlignment="1">
      <alignment horizontal="left" vertical="center" wrapText="1"/>
      <protection locked="0"/>
    </xf>
    <xf numFmtId="49" fontId="18" fillId="3" borderId="2" xfId="0" applyNumberFormat="1" applyFont="1" applyFill="1" applyBorder="1" applyAlignment="1">
      <alignment horizontal="left" vertical="center" wrapText="1"/>
      <protection locked="0"/>
    </xf>
    <xf numFmtId="49" fontId="19" fillId="3" borderId="4" xfId="0" applyNumberFormat="1" applyFont="1" applyFill="1" applyBorder="1" applyAlignment="1">
      <alignment horizontal="left" vertical="center" wrapText="1"/>
      <protection locked="0"/>
    </xf>
    <xf numFmtId="49" fontId="19" fillId="3" borderId="0" xfId="0" applyNumberFormat="1" applyFont="1" applyFill="1" applyAlignment="1">
      <alignment horizontal="left" vertical="center" wrapText="1"/>
      <protection locked="0"/>
    </xf>
    <xf numFmtId="49" fontId="18" fillId="3" borderId="6" xfId="0" applyNumberFormat="1" applyFont="1" applyFill="1" applyBorder="1" applyAlignment="1">
      <alignment horizontal="left" vertical="center" wrapText="1"/>
      <protection locked="0"/>
    </xf>
    <xf numFmtId="49" fontId="18" fillId="3" borderId="7" xfId="0" applyNumberFormat="1" applyFont="1" applyFill="1" applyBorder="1" applyAlignment="1">
      <alignment horizontal="left" vertical="center" wrapText="1"/>
      <protection locked="0"/>
    </xf>
  </cellXfs>
  <cellStyles count="1"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1</xdr:row>
      <xdr:rowOff>9525</xdr:rowOff>
    </xdr:from>
    <xdr:to>
      <xdr:col>12</xdr:col>
      <xdr:colOff>857250</xdr:colOff>
      <xdr:row>2</xdr:row>
      <xdr:rowOff>9525</xdr:rowOff>
    </xdr:to>
    <xdr:sp macro="" textlink="">
      <xdr:nvSpPr>
        <xdr:cNvPr id="2" name="ImageCell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prstGeom prst="rect">
          <a:avLst/>
        </a:prstGeom>
        <a:blipFill dpi="0">
          <a:blip xmlns:r="http://schemas.openxmlformats.org/officeDocument/2006/relationships" r:embed="rId1"/>
          <a:srcRect/>
          <a:stretch>
            <a:fillRect/>
          </a:stretch>
        </a:blipFill>
      </xdr:spPr>
    </xdr:sp>
    <xdr:clientData/>
  </xdr:twoCellAnchor>
</xdr:wsDr>
</file>

<file path=xl/theme/theme1.xml><?xml version="1.0" encoding="utf-8"?>
<a:theme xmlns:a="http://schemas.openxmlformats.org/drawingml/2006/main" name="Default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8"/>
  <sheetViews>
    <sheetView showZeros="0" tabSelected="1" workbookViewId="0">
      <pane ySplit="6" topLeftCell="A7" activePane="bottomLeft" state="frozen"/>
      <selection pane="bottomLeft" activeCell="C9" sqref="C9"/>
    </sheetView>
  </sheetViews>
  <sheetFormatPr baseColWidth="10" defaultColWidth="10" defaultRowHeight="15" customHeight="1" x14ac:dyDescent="0.15"/>
  <cols>
    <col min="1" max="1" width="8.33203125" customWidth="1"/>
    <col min="2" max="2" width="0" hidden="1" customWidth="1"/>
    <col min="3" max="3" width="75" customWidth="1"/>
    <col min="4" max="4" width="8.33203125" customWidth="1"/>
    <col min="5" max="5" width="16.5" customWidth="1"/>
    <col min="6" max="6" width="15" hidden="1" customWidth="1"/>
    <col min="7" max="7" width="10.33203125" hidden="1" customWidth="1"/>
    <col min="8" max="8" width="10.83203125" hidden="1" customWidth="1"/>
    <col min="9" max="9" width="15" customWidth="1"/>
    <col min="10" max="12" width="0" hidden="1" customWidth="1"/>
    <col min="13" max="13" width="15" customWidth="1"/>
    <col min="14" max="14" width="0" hidden="1" customWidth="1"/>
  </cols>
  <sheetData>
    <row r="1" spans="1:14" ht="18" customHeight="1" x14ac:dyDescent="0.15">
      <c r="A1" s="72" t="s">
        <v>142</v>
      </c>
      <c r="B1" s="73"/>
      <c r="C1" s="73"/>
      <c r="D1" s="73"/>
      <c r="E1" s="73"/>
      <c r="F1" s="73"/>
      <c r="G1" s="73"/>
      <c r="H1" s="73"/>
      <c r="I1" s="73"/>
      <c r="J1" s="1"/>
      <c r="K1" s="1"/>
      <c r="L1" s="1"/>
      <c r="M1" s="2"/>
      <c r="N1" s="3"/>
    </row>
    <row r="2" spans="1:14" ht="18" customHeight="1" x14ac:dyDescent="0.15">
      <c r="A2" s="74"/>
      <c r="B2" s="75"/>
      <c r="C2" s="75"/>
      <c r="D2" s="75"/>
      <c r="E2" s="75"/>
      <c r="F2" s="75"/>
      <c r="G2" s="75"/>
      <c r="H2" s="75"/>
      <c r="I2" s="75"/>
      <c r="J2" s="1"/>
      <c r="K2" s="1"/>
      <c r="L2" s="1"/>
      <c r="M2" s="76"/>
      <c r="N2" s="1"/>
    </row>
    <row r="3" spans="1:14" ht="13.5" customHeight="1" x14ac:dyDescent="0.15">
      <c r="A3" s="77" t="s">
        <v>0</v>
      </c>
      <c r="B3" s="78"/>
      <c r="C3" s="78"/>
      <c r="D3" s="78"/>
      <c r="E3" s="78"/>
      <c r="F3" s="78"/>
      <c r="G3" s="78"/>
      <c r="H3" s="78"/>
      <c r="I3" s="78"/>
      <c r="J3" s="1"/>
      <c r="K3" s="1"/>
      <c r="L3" s="1"/>
      <c r="M3" s="76"/>
      <c r="N3" s="4"/>
    </row>
    <row r="4" spans="1:14" ht="21" customHeight="1" x14ac:dyDescent="0.15">
      <c r="A4" s="79" t="s">
        <v>0</v>
      </c>
      <c r="B4" s="80"/>
      <c r="C4" s="80"/>
      <c r="D4" s="80"/>
      <c r="E4" s="80"/>
      <c r="F4" s="80"/>
      <c r="G4" s="80"/>
      <c r="H4" s="80"/>
      <c r="I4" s="80"/>
      <c r="J4" s="5"/>
      <c r="K4" s="5"/>
      <c r="L4" s="5"/>
      <c r="M4" s="6"/>
      <c r="N4" s="7"/>
    </row>
    <row r="5" spans="1:14" ht="11.25" customHeight="1" thickBot="1" x14ac:dyDescent="0.2">
      <c r="A5" s="81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"/>
    </row>
    <row r="6" spans="1:14" ht="37.5" customHeight="1" thickBot="1" x14ac:dyDescent="0.2">
      <c r="A6" s="9" t="s">
        <v>1</v>
      </c>
      <c r="B6" s="10" t="s">
        <v>2</v>
      </c>
      <c r="C6" s="10" t="s">
        <v>3</v>
      </c>
      <c r="D6" s="10" t="s">
        <v>4</v>
      </c>
      <c r="E6" s="10" t="s">
        <v>141</v>
      </c>
      <c r="F6" s="10" t="s">
        <v>5</v>
      </c>
      <c r="G6" s="10" t="s">
        <v>5</v>
      </c>
      <c r="H6" s="10" t="s">
        <v>5</v>
      </c>
      <c r="I6" s="10" t="s">
        <v>5</v>
      </c>
      <c r="J6" s="11"/>
      <c r="K6" s="11"/>
      <c r="L6" s="11"/>
      <c r="M6" s="12" t="s">
        <v>6</v>
      </c>
      <c r="N6" s="13" t="s">
        <v>7</v>
      </c>
    </row>
    <row r="7" spans="1:14" ht="45" customHeight="1" x14ac:dyDescent="0.15">
      <c r="A7" s="14" t="s">
        <v>8</v>
      </c>
      <c r="B7" s="15"/>
      <c r="C7" s="16" t="s">
        <v>9</v>
      </c>
      <c r="D7" s="17"/>
      <c r="E7" s="18"/>
      <c r="F7" s="19"/>
      <c r="G7" s="18"/>
      <c r="H7" s="18"/>
      <c r="I7" s="18"/>
      <c r="J7" s="18"/>
      <c r="K7" s="18"/>
      <c r="L7" s="18"/>
      <c r="M7" s="20"/>
      <c r="N7" s="21"/>
    </row>
    <row r="8" spans="1:14" ht="45" customHeight="1" x14ac:dyDescent="0.15">
      <c r="A8" s="22" t="s">
        <v>8</v>
      </c>
      <c r="B8" s="23"/>
      <c r="C8" s="24" t="s">
        <v>10</v>
      </c>
      <c r="D8" s="25"/>
      <c r="E8" s="26">
        <v>0</v>
      </c>
      <c r="F8" s="27"/>
      <c r="G8" s="26"/>
      <c r="H8" s="28">
        <v>0.2</v>
      </c>
      <c r="I8" s="29"/>
      <c r="J8" s="26"/>
      <c r="K8" s="29"/>
      <c r="L8" s="29"/>
      <c r="M8" s="30">
        <f>IF(ISNUMBER($I8),IF(ISNUMBER($G8),ROUND($I8*$G8,2),ROUND($I8*$F8,2)),IF(ISNUMBER($G8),ROUND($K8*$G8,2),ROUND($K8*$F8,2)))</f>
        <v>0</v>
      </c>
      <c r="N8" s="21"/>
    </row>
    <row r="9" spans="1:14" ht="45" customHeight="1" x14ac:dyDescent="0.15">
      <c r="A9" s="22" t="s">
        <v>11</v>
      </c>
      <c r="B9" s="23"/>
      <c r="C9" s="24" t="s">
        <v>12</v>
      </c>
      <c r="D9" s="17"/>
      <c r="E9" s="18"/>
      <c r="F9" s="19"/>
      <c r="G9" s="18"/>
      <c r="H9" s="18"/>
      <c r="I9" s="18"/>
      <c r="J9" s="18"/>
      <c r="K9" s="18"/>
      <c r="L9" s="18"/>
      <c r="M9" s="20"/>
      <c r="N9" s="21"/>
    </row>
    <row r="10" spans="1:14" ht="33.75" customHeight="1" x14ac:dyDescent="0.15">
      <c r="A10" s="31" t="s">
        <v>13</v>
      </c>
      <c r="B10" s="32"/>
      <c r="C10" s="33" t="s">
        <v>14</v>
      </c>
      <c r="D10" s="25" t="s">
        <v>15</v>
      </c>
      <c r="E10" s="34">
        <v>1</v>
      </c>
      <c r="F10" s="35"/>
      <c r="G10" s="34"/>
      <c r="H10" s="28">
        <v>0.2</v>
      </c>
      <c r="I10" s="29"/>
      <c r="J10" s="26"/>
      <c r="K10" s="29"/>
      <c r="L10" s="29"/>
      <c r="M10" s="30">
        <f t="shared" ref="M10:M11" si="0">IF(ISNUMBER($I10),IF(ISNUMBER($G10),ROUND($I10*$G10,2),ROUND($I10*$F10,2)),IF(ISNUMBER($G10),ROUND($K10*$G10,2),ROUND($K10*$F10,2)))</f>
        <v>0</v>
      </c>
      <c r="N10" s="21"/>
    </row>
    <row r="11" spans="1:14" ht="33.75" customHeight="1" x14ac:dyDescent="0.15">
      <c r="A11" s="31" t="s">
        <v>16</v>
      </c>
      <c r="B11" s="32"/>
      <c r="C11" s="33" t="s">
        <v>17</v>
      </c>
      <c r="D11" s="25" t="s">
        <v>15</v>
      </c>
      <c r="E11" s="34">
        <v>1</v>
      </c>
      <c r="F11" s="35"/>
      <c r="G11" s="34"/>
      <c r="H11" s="28">
        <v>0.2</v>
      </c>
      <c r="I11" s="29"/>
      <c r="J11" s="26"/>
      <c r="K11" s="29"/>
      <c r="L11" s="29"/>
      <c r="M11" s="30">
        <f t="shared" si="0"/>
        <v>0</v>
      </c>
      <c r="N11" s="21"/>
    </row>
    <row r="12" spans="1:14" ht="37.5" customHeight="1" x14ac:dyDescent="0.15">
      <c r="A12" s="83" t="s">
        <v>18</v>
      </c>
      <c r="B12" s="84"/>
      <c r="C12" s="84"/>
      <c r="D12" s="36"/>
      <c r="E12" s="37">
        <f>SUMPRODUCT(E$9:E$11,$I$9:$I$11)*1</f>
        <v>0</v>
      </c>
      <c r="F12" s="38"/>
      <c r="G12" s="38"/>
      <c r="H12" s="38"/>
      <c r="I12" s="38"/>
      <c r="J12" s="39"/>
      <c r="K12" s="39"/>
      <c r="L12" s="39"/>
      <c r="M12" s="40">
        <f>SUM(M$10:M$11)</f>
        <v>0</v>
      </c>
      <c r="N12" s="41"/>
    </row>
    <row r="13" spans="1:14" ht="45" customHeight="1" x14ac:dyDescent="0.15">
      <c r="A13" s="22" t="s">
        <v>19</v>
      </c>
      <c r="B13" s="23"/>
      <c r="C13" s="24" t="s">
        <v>20</v>
      </c>
      <c r="D13" s="25" t="s">
        <v>21</v>
      </c>
      <c r="E13" s="42">
        <v>20</v>
      </c>
      <c r="F13" s="43"/>
      <c r="G13" s="42"/>
      <c r="H13" s="28">
        <v>0.2</v>
      </c>
      <c r="I13" s="29"/>
      <c r="J13" s="26"/>
      <c r="K13" s="29"/>
      <c r="L13" s="29"/>
      <c r="M13" s="30">
        <f>IF(ISNUMBER($I13),IF(ISNUMBER($G13),ROUND($I13*$G13,2),ROUND($I13*$F13,2)),IF(ISNUMBER($G13),ROUND($K13*$G13,2),ROUND($K13*$F13,2)))</f>
        <v>0</v>
      </c>
      <c r="N13" s="21"/>
    </row>
    <row r="14" spans="1:14" ht="45" customHeight="1" x14ac:dyDescent="0.15">
      <c r="A14" s="22" t="s">
        <v>22</v>
      </c>
      <c r="B14" s="23"/>
      <c r="C14" s="24" t="s">
        <v>23</v>
      </c>
      <c r="D14" s="17"/>
      <c r="E14" s="18"/>
      <c r="F14" s="19"/>
      <c r="G14" s="18"/>
      <c r="H14" s="18"/>
      <c r="I14" s="18"/>
      <c r="J14" s="18"/>
      <c r="K14" s="18"/>
      <c r="L14" s="18"/>
      <c r="M14" s="20"/>
      <c r="N14" s="21"/>
    </row>
    <row r="15" spans="1:14" ht="33.75" customHeight="1" x14ac:dyDescent="0.15">
      <c r="A15" s="31" t="s">
        <v>24</v>
      </c>
      <c r="B15" s="32"/>
      <c r="C15" s="33" t="s">
        <v>25</v>
      </c>
      <c r="D15" s="25" t="s">
        <v>26</v>
      </c>
      <c r="E15" s="42">
        <v>10</v>
      </c>
      <c r="F15" s="43"/>
      <c r="G15" s="42"/>
      <c r="H15" s="28">
        <v>0.2</v>
      </c>
      <c r="I15" s="29"/>
      <c r="J15" s="26"/>
      <c r="K15" s="29"/>
      <c r="L15" s="29"/>
      <c r="M15" s="30">
        <f t="shared" ref="M15:M16" si="1">IF(ISNUMBER($I15),IF(ISNUMBER($G15),ROUND($I15*$G15,2),ROUND($I15*$F15,2)),IF(ISNUMBER($G15),ROUND($K15*$G15,2),ROUND($K15*$F15,2)))</f>
        <v>0</v>
      </c>
      <c r="N15" s="21"/>
    </row>
    <row r="16" spans="1:14" ht="33.75" customHeight="1" x14ac:dyDescent="0.15">
      <c r="A16" s="31" t="s">
        <v>27</v>
      </c>
      <c r="B16" s="32"/>
      <c r="C16" s="33" t="s">
        <v>28</v>
      </c>
      <c r="D16" s="25" t="s">
        <v>26</v>
      </c>
      <c r="E16" s="42">
        <v>3</v>
      </c>
      <c r="F16" s="43"/>
      <c r="G16" s="42"/>
      <c r="H16" s="28">
        <v>0.2</v>
      </c>
      <c r="I16" s="29"/>
      <c r="J16" s="26"/>
      <c r="K16" s="29"/>
      <c r="L16" s="29"/>
      <c r="M16" s="30">
        <f t="shared" si="1"/>
        <v>0</v>
      </c>
      <c r="N16" s="21"/>
    </row>
    <row r="17" spans="1:14" ht="37.5" customHeight="1" x14ac:dyDescent="0.15">
      <c r="A17" s="83" t="s">
        <v>29</v>
      </c>
      <c r="B17" s="84"/>
      <c r="C17" s="84"/>
      <c r="D17" s="36"/>
      <c r="E17" s="37">
        <f>SUMPRODUCT(E$14:E$16,$I$14:$I$16)*1</f>
        <v>0</v>
      </c>
      <c r="F17" s="38"/>
      <c r="G17" s="38"/>
      <c r="H17" s="38"/>
      <c r="I17" s="38"/>
      <c r="J17" s="39"/>
      <c r="K17" s="39"/>
      <c r="L17" s="39"/>
      <c r="M17" s="40">
        <f>SUM(M$15:M$16)</f>
        <v>0</v>
      </c>
      <c r="N17" s="41"/>
    </row>
    <row r="18" spans="1:14" ht="45" customHeight="1" x14ac:dyDescent="0.15">
      <c r="A18" s="22" t="s">
        <v>30</v>
      </c>
      <c r="B18" s="23"/>
      <c r="C18" s="24" t="s">
        <v>31</v>
      </c>
      <c r="D18" s="17"/>
      <c r="E18" s="18"/>
      <c r="F18" s="19"/>
      <c r="G18" s="18"/>
      <c r="H18" s="18"/>
      <c r="I18" s="18"/>
      <c r="J18" s="18"/>
      <c r="K18" s="18"/>
      <c r="L18" s="18"/>
      <c r="M18" s="20"/>
      <c r="N18" s="21"/>
    </row>
    <row r="19" spans="1:14" ht="33.75" customHeight="1" x14ac:dyDescent="0.15">
      <c r="A19" s="31" t="s">
        <v>32</v>
      </c>
      <c r="B19" s="32"/>
      <c r="C19" s="33" t="s">
        <v>33</v>
      </c>
      <c r="D19" s="17"/>
      <c r="E19" s="18"/>
      <c r="F19" s="19"/>
      <c r="G19" s="18"/>
      <c r="H19" s="18"/>
      <c r="I19" s="18"/>
      <c r="J19" s="18"/>
      <c r="K19" s="18"/>
      <c r="L19" s="18"/>
      <c r="M19" s="20"/>
      <c r="N19" s="21"/>
    </row>
    <row r="20" spans="1:14" ht="18.75" customHeight="1" x14ac:dyDescent="0.15">
      <c r="A20" s="44" t="s">
        <v>34</v>
      </c>
      <c r="B20" s="45"/>
      <c r="C20" s="46" t="s">
        <v>35</v>
      </c>
      <c r="D20" s="25" t="s">
        <v>36</v>
      </c>
      <c r="E20" s="34">
        <v>2</v>
      </c>
      <c r="F20" s="35"/>
      <c r="G20" s="34"/>
      <c r="H20" s="28">
        <v>0.2</v>
      </c>
      <c r="I20" s="29"/>
      <c r="J20" s="26"/>
      <c r="K20" s="29"/>
      <c r="L20" s="29"/>
      <c r="M20" s="30">
        <f t="shared" ref="M20:M27" si="2">IF(ISNUMBER($I20),IF(ISNUMBER($G20),ROUND($I20*$G20,2),ROUND($I20*$F20,2)),IF(ISNUMBER($G20),ROUND($K20*$G20,2),ROUND($K20*$F20,2)))</f>
        <v>0</v>
      </c>
      <c r="N20" s="21"/>
    </row>
    <row r="21" spans="1:14" ht="18.75" customHeight="1" x14ac:dyDescent="0.15">
      <c r="A21" s="44" t="s">
        <v>37</v>
      </c>
      <c r="B21" s="45"/>
      <c r="C21" s="46" t="s">
        <v>38</v>
      </c>
      <c r="D21" s="25" t="s">
        <v>36</v>
      </c>
      <c r="E21" s="34">
        <v>0</v>
      </c>
      <c r="F21" s="35"/>
      <c r="G21" s="34"/>
      <c r="H21" s="28">
        <v>0.2</v>
      </c>
      <c r="I21" s="29"/>
      <c r="J21" s="26"/>
      <c r="K21" s="29"/>
      <c r="L21" s="29"/>
      <c r="M21" s="30">
        <f t="shared" si="2"/>
        <v>0</v>
      </c>
      <c r="N21" s="21"/>
    </row>
    <row r="22" spans="1:14" ht="27.75" customHeight="1" x14ac:dyDescent="0.15">
      <c r="A22" s="47" t="s">
        <v>39</v>
      </c>
      <c r="B22" s="48"/>
      <c r="C22" s="49" t="s">
        <v>40</v>
      </c>
      <c r="D22" s="25" t="s">
        <v>15</v>
      </c>
      <c r="E22" s="34">
        <v>1</v>
      </c>
      <c r="F22" s="35"/>
      <c r="G22" s="34"/>
      <c r="H22" s="28">
        <v>0.2</v>
      </c>
      <c r="I22" s="29"/>
      <c r="J22" s="26"/>
      <c r="K22" s="29"/>
      <c r="L22" s="29"/>
      <c r="M22" s="30">
        <f t="shared" si="2"/>
        <v>0</v>
      </c>
      <c r="N22" s="21"/>
    </row>
    <row r="23" spans="1:14" ht="27.75" customHeight="1" x14ac:dyDescent="0.15">
      <c r="A23" s="47" t="s">
        <v>41</v>
      </c>
      <c r="B23" s="48"/>
      <c r="C23" s="49" t="s">
        <v>42</v>
      </c>
      <c r="D23" s="25" t="s">
        <v>36</v>
      </c>
      <c r="E23" s="34">
        <v>1</v>
      </c>
      <c r="F23" s="35"/>
      <c r="G23" s="34"/>
      <c r="H23" s="28">
        <v>0.2</v>
      </c>
      <c r="I23" s="29"/>
      <c r="J23" s="26"/>
      <c r="K23" s="29"/>
      <c r="L23" s="29"/>
      <c r="M23" s="30">
        <f t="shared" si="2"/>
        <v>0</v>
      </c>
      <c r="N23" s="21"/>
    </row>
    <row r="24" spans="1:14" ht="27.75" customHeight="1" x14ac:dyDescent="0.15">
      <c r="A24" s="47" t="s">
        <v>43</v>
      </c>
      <c r="B24" s="48"/>
      <c r="C24" s="49" t="s">
        <v>44</v>
      </c>
      <c r="D24" s="25" t="s">
        <v>36</v>
      </c>
      <c r="E24" s="34">
        <v>0</v>
      </c>
      <c r="F24" s="35"/>
      <c r="G24" s="34"/>
      <c r="H24" s="28">
        <v>0.2</v>
      </c>
      <c r="I24" s="29"/>
      <c r="J24" s="26"/>
      <c r="K24" s="29"/>
      <c r="L24" s="29"/>
      <c r="M24" s="30">
        <f t="shared" si="2"/>
        <v>0</v>
      </c>
      <c r="N24" s="21"/>
    </row>
    <row r="25" spans="1:14" ht="27.75" customHeight="1" x14ac:dyDescent="0.15">
      <c r="A25" s="47" t="s">
        <v>45</v>
      </c>
      <c r="B25" s="48"/>
      <c r="C25" s="49" t="s">
        <v>46</v>
      </c>
      <c r="D25" s="25" t="s">
        <v>36</v>
      </c>
      <c r="E25" s="34">
        <v>1</v>
      </c>
      <c r="F25" s="35"/>
      <c r="G25" s="34"/>
      <c r="H25" s="28">
        <v>0.2</v>
      </c>
      <c r="I25" s="29"/>
      <c r="J25" s="26"/>
      <c r="K25" s="29"/>
      <c r="L25" s="29"/>
      <c r="M25" s="30">
        <f t="shared" si="2"/>
        <v>0</v>
      </c>
      <c r="N25" s="21"/>
    </row>
    <row r="26" spans="1:14" ht="27.75" customHeight="1" x14ac:dyDescent="0.15">
      <c r="A26" s="47" t="s">
        <v>47</v>
      </c>
      <c r="B26" s="48"/>
      <c r="C26" s="49" t="s">
        <v>48</v>
      </c>
      <c r="D26" s="25" t="s">
        <v>36</v>
      </c>
      <c r="E26" s="34">
        <v>0</v>
      </c>
      <c r="F26" s="35"/>
      <c r="G26" s="34"/>
      <c r="H26" s="28">
        <v>0.2</v>
      </c>
      <c r="I26" s="29"/>
      <c r="J26" s="26"/>
      <c r="K26" s="29"/>
      <c r="L26" s="29"/>
      <c r="M26" s="30">
        <f t="shared" si="2"/>
        <v>0</v>
      </c>
      <c r="N26" s="21"/>
    </row>
    <row r="27" spans="1:14" ht="27.75" customHeight="1" x14ac:dyDescent="0.15">
      <c r="A27" s="47" t="s">
        <v>49</v>
      </c>
      <c r="B27" s="48"/>
      <c r="C27" s="49" t="s">
        <v>50</v>
      </c>
      <c r="D27" s="25" t="s">
        <v>36</v>
      </c>
      <c r="E27" s="34">
        <v>1</v>
      </c>
      <c r="F27" s="35"/>
      <c r="G27" s="34"/>
      <c r="H27" s="28">
        <v>0.2</v>
      </c>
      <c r="I27" s="29"/>
      <c r="J27" s="26"/>
      <c r="K27" s="29"/>
      <c r="L27" s="29"/>
      <c r="M27" s="30">
        <f t="shared" si="2"/>
        <v>0</v>
      </c>
      <c r="N27" s="21"/>
    </row>
    <row r="28" spans="1:14" ht="409.5" hidden="1" customHeight="1" x14ac:dyDescent="0.15">
      <c r="A28" s="50" t="s">
        <v>51</v>
      </c>
      <c r="B28" s="51"/>
      <c r="C28" s="52"/>
      <c r="D28" s="52"/>
      <c r="E28" s="53">
        <f>SUMPRODUCT(E$21:E$27,$I$21:$I$27)*1</f>
        <v>0</v>
      </c>
      <c r="F28" s="54"/>
      <c r="G28" s="55"/>
      <c r="H28" s="54"/>
      <c r="I28" s="54"/>
      <c r="J28" s="56"/>
      <c r="K28" s="56"/>
      <c r="L28" s="56"/>
      <c r="M28" s="57">
        <f>SUM(M$22:M$27)</f>
        <v>0</v>
      </c>
      <c r="N28" s="58"/>
    </row>
    <row r="29" spans="1:14" ht="18.75" customHeight="1" x14ac:dyDescent="0.15">
      <c r="A29" s="44" t="s">
        <v>52</v>
      </c>
      <c r="B29" s="45"/>
      <c r="C29" s="46" t="s">
        <v>53</v>
      </c>
      <c r="D29" s="25" t="s">
        <v>36</v>
      </c>
      <c r="E29" s="34">
        <v>1</v>
      </c>
      <c r="F29" s="35"/>
      <c r="G29" s="34"/>
      <c r="H29" s="28">
        <v>0.2</v>
      </c>
      <c r="I29" s="29"/>
      <c r="J29" s="26"/>
      <c r="K29" s="29"/>
      <c r="L29" s="29"/>
      <c r="M29" s="30">
        <f t="shared" ref="M29:M31" si="3">IF(ISNUMBER($I29),IF(ISNUMBER($G29),ROUND($I29*$G29,2),ROUND($I29*$F29,2)),IF(ISNUMBER($G29),ROUND($K29*$G29,2),ROUND($K29*$F29,2)))</f>
        <v>0</v>
      </c>
      <c r="N29" s="21"/>
    </row>
    <row r="30" spans="1:14" ht="18.75" customHeight="1" x14ac:dyDescent="0.15">
      <c r="A30" s="44" t="s">
        <v>54</v>
      </c>
      <c r="B30" s="45"/>
      <c r="C30" s="46" t="s">
        <v>55</v>
      </c>
      <c r="D30" s="25" t="s">
        <v>36</v>
      </c>
      <c r="E30" s="34">
        <v>1</v>
      </c>
      <c r="F30" s="35"/>
      <c r="G30" s="34"/>
      <c r="H30" s="28">
        <v>0.2</v>
      </c>
      <c r="I30" s="29"/>
      <c r="J30" s="26"/>
      <c r="K30" s="29"/>
      <c r="L30" s="29"/>
      <c r="M30" s="30">
        <f t="shared" si="3"/>
        <v>0</v>
      </c>
      <c r="N30" s="21"/>
    </row>
    <row r="31" spans="1:14" ht="18.75" customHeight="1" x14ac:dyDescent="0.15">
      <c r="A31" s="44" t="s">
        <v>56</v>
      </c>
      <c r="B31" s="45"/>
      <c r="C31" s="46" t="s">
        <v>57</v>
      </c>
      <c r="D31" s="25" t="s">
        <v>36</v>
      </c>
      <c r="E31" s="34">
        <v>1</v>
      </c>
      <c r="F31" s="35"/>
      <c r="G31" s="34"/>
      <c r="H31" s="28">
        <v>0.2</v>
      </c>
      <c r="I31" s="29"/>
      <c r="J31" s="26"/>
      <c r="K31" s="29"/>
      <c r="L31" s="29"/>
      <c r="M31" s="30">
        <f t="shared" si="3"/>
        <v>0</v>
      </c>
      <c r="N31" s="21"/>
    </row>
    <row r="32" spans="1:14" ht="409.5" hidden="1" customHeight="1" x14ac:dyDescent="0.15">
      <c r="A32" s="50" t="s">
        <v>58</v>
      </c>
      <c r="B32" s="51"/>
      <c r="C32" s="52"/>
      <c r="D32" s="52"/>
      <c r="E32" s="53">
        <f>SUMPRODUCT(E$19:E$31,$I$19:$I$31)*1</f>
        <v>0</v>
      </c>
      <c r="F32" s="54"/>
      <c r="G32" s="55"/>
      <c r="H32" s="54"/>
      <c r="I32" s="54"/>
      <c r="J32" s="56"/>
      <c r="K32" s="56"/>
      <c r="L32" s="56"/>
      <c r="M32" s="57">
        <f>SUM(M$20:M$27)+SUM(M$29:M$31)</f>
        <v>0</v>
      </c>
      <c r="N32" s="58"/>
    </row>
    <row r="33" spans="1:14" ht="33.75" customHeight="1" x14ac:dyDescent="0.15">
      <c r="A33" s="31" t="s">
        <v>59</v>
      </c>
      <c r="B33" s="32"/>
      <c r="C33" s="33" t="s">
        <v>60</v>
      </c>
      <c r="D33" s="17"/>
      <c r="E33" s="18"/>
      <c r="F33" s="19"/>
      <c r="G33" s="18"/>
      <c r="H33" s="18"/>
      <c r="I33" s="18"/>
      <c r="J33" s="18"/>
      <c r="K33" s="18"/>
      <c r="L33" s="18"/>
      <c r="M33" s="20"/>
      <c r="N33" s="21"/>
    </row>
    <row r="34" spans="1:14" ht="18.75" customHeight="1" x14ac:dyDescent="0.15">
      <c r="A34" s="44" t="s">
        <v>61</v>
      </c>
      <c r="B34" s="45"/>
      <c r="C34" s="46" t="s">
        <v>62</v>
      </c>
      <c r="D34" s="25" t="s">
        <v>21</v>
      </c>
      <c r="E34" s="42">
        <v>560</v>
      </c>
      <c r="F34" s="43"/>
      <c r="G34" s="42"/>
      <c r="H34" s="28">
        <v>0.2</v>
      </c>
      <c r="I34" s="29"/>
      <c r="J34" s="26"/>
      <c r="K34" s="29"/>
      <c r="L34" s="29"/>
      <c r="M34" s="30">
        <f t="shared" ref="M34:M37" si="4">IF(ISNUMBER($I34),IF(ISNUMBER($G34),ROUND($I34*$G34,2),ROUND($I34*$F34,2)),IF(ISNUMBER($G34),ROUND($K34*$G34,2),ROUND($K34*$F34,2)))</f>
        <v>0</v>
      </c>
      <c r="N34" s="21"/>
    </row>
    <row r="35" spans="1:14" ht="18.75" customHeight="1" x14ac:dyDescent="0.15">
      <c r="A35" s="44" t="s">
        <v>63</v>
      </c>
      <c r="B35" s="45"/>
      <c r="C35" s="46" t="s">
        <v>64</v>
      </c>
      <c r="D35" s="25" t="s">
        <v>21</v>
      </c>
      <c r="E35" s="42">
        <v>20</v>
      </c>
      <c r="F35" s="43"/>
      <c r="G35" s="42"/>
      <c r="H35" s="28">
        <v>0.2</v>
      </c>
      <c r="I35" s="29"/>
      <c r="J35" s="26"/>
      <c r="K35" s="29"/>
      <c r="L35" s="29"/>
      <c r="M35" s="30">
        <f t="shared" si="4"/>
        <v>0</v>
      </c>
      <c r="N35" s="21"/>
    </row>
    <row r="36" spans="1:14" ht="18.75" customHeight="1" x14ac:dyDescent="0.15">
      <c r="A36" s="44" t="s">
        <v>65</v>
      </c>
      <c r="B36" s="45"/>
      <c r="C36" s="46" t="s">
        <v>66</v>
      </c>
      <c r="D36" s="25" t="s">
        <v>21</v>
      </c>
      <c r="E36" s="42">
        <v>50</v>
      </c>
      <c r="F36" s="43"/>
      <c r="G36" s="42"/>
      <c r="H36" s="28">
        <v>0.2</v>
      </c>
      <c r="I36" s="29"/>
      <c r="J36" s="26"/>
      <c r="K36" s="29"/>
      <c r="L36" s="29"/>
      <c r="M36" s="30">
        <f t="shared" si="4"/>
        <v>0</v>
      </c>
      <c r="N36" s="21"/>
    </row>
    <row r="37" spans="1:14" ht="18.75" customHeight="1" x14ac:dyDescent="0.15">
      <c r="A37" s="44" t="s">
        <v>67</v>
      </c>
      <c r="B37" s="45"/>
      <c r="C37" s="46" t="s">
        <v>68</v>
      </c>
      <c r="D37" s="25" t="s">
        <v>21</v>
      </c>
      <c r="E37" s="42">
        <v>20</v>
      </c>
      <c r="F37" s="43"/>
      <c r="G37" s="42"/>
      <c r="H37" s="28">
        <v>0.2</v>
      </c>
      <c r="I37" s="29"/>
      <c r="J37" s="26"/>
      <c r="K37" s="29"/>
      <c r="L37" s="29"/>
      <c r="M37" s="30">
        <f t="shared" si="4"/>
        <v>0</v>
      </c>
      <c r="N37" s="21"/>
    </row>
    <row r="38" spans="1:14" ht="409.5" hidden="1" customHeight="1" x14ac:dyDescent="0.15">
      <c r="A38" s="50" t="s">
        <v>69</v>
      </c>
      <c r="B38" s="51"/>
      <c r="C38" s="52"/>
      <c r="D38" s="52"/>
      <c r="E38" s="53">
        <f>SUMPRODUCT(E$33:E$37,$I$33:$I$37)*1</f>
        <v>0</v>
      </c>
      <c r="F38" s="54"/>
      <c r="G38" s="55"/>
      <c r="H38" s="54"/>
      <c r="I38" s="54"/>
      <c r="J38" s="56"/>
      <c r="K38" s="56"/>
      <c r="L38" s="56"/>
      <c r="M38" s="57">
        <f>SUM(M$34:M$37)</f>
        <v>0</v>
      </c>
      <c r="N38" s="58"/>
    </row>
    <row r="39" spans="1:14" ht="33.75" customHeight="1" x14ac:dyDescent="0.15">
      <c r="A39" s="31" t="s">
        <v>70</v>
      </c>
      <c r="B39" s="32"/>
      <c r="C39" s="33" t="s">
        <v>71</v>
      </c>
      <c r="D39" s="17"/>
      <c r="E39" s="18"/>
      <c r="F39" s="19"/>
      <c r="G39" s="18"/>
      <c r="H39" s="18"/>
      <c r="I39" s="18"/>
      <c r="J39" s="18"/>
      <c r="K39" s="18"/>
      <c r="L39" s="18"/>
      <c r="M39" s="20"/>
      <c r="N39" s="21"/>
    </row>
    <row r="40" spans="1:14" ht="18.75" customHeight="1" x14ac:dyDescent="0.15">
      <c r="A40" s="44" t="s">
        <v>72</v>
      </c>
      <c r="B40" s="45"/>
      <c r="C40" s="46" t="s">
        <v>73</v>
      </c>
      <c r="D40" s="17"/>
      <c r="E40" s="18"/>
      <c r="F40" s="19"/>
      <c r="G40" s="18"/>
      <c r="H40" s="18"/>
      <c r="I40" s="18"/>
      <c r="J40" s="18"/>
      <c r="K40" s="18"/>
      <c r="L40" s="18"/>
      <c r="M40" s="20"/>
      <c r="N40" s="21"/>
    </row>
    <row r="41" spans="1:14" ht="27.75" customHeight="1" x14ac:dyDescent="0.15">
      <c r="A41" s="47" t="s">
        <v>74</v>
      </c>
      <c r="B41" s="48"/>
      <c r="C41" s="49" t="s">
        <v>75</v>
      </c>
      <c r="D41" s="25" t="s">
        <v>21</v>
      </c>
      <c r="E41" s="42">
        <v>0</v>
      </c>
      <c r="F41" s="43"/>
      <c r="G41" s="42"/>
      <c r="H41" s="28">
        <v>0.2</v>
      </c>
      <c r="I41" s="29"/>
      <c r="J41" s="26"/>
      <c r="K41" s="29"/>
      <c r="L41" s="29"/>
      <c r="M41" s="30">
        <f t="shared" ref="M41:M55" si="5">IF(ISNUMBER($I41),IF(ISNUMBER($G41),ROUND($I41*$G41,2),ROUND($I41*$F41,2)),IF(ISNUMBER($G41),ROUND($K41*$G41,2),ROUND($K41*$F41,2)))</f>
        <v>0</v>
      </c>
      <c r="N41" s="21"/>
    </row>
    <row r="42" spans="1:14" ht="27.75" customHeight="1" x14ac:dyDescent="0.15">
      <c r="A42" s="47" t="s">
        <v>76</v>
      </c>
      <c r="B42" s="48"/>
      <c r="C42" s="49" t="s">
        <v>77</v>
      </c>
      <c r="D42" s="25" t="s">
        <v>21</v>
      </c>
      <c r="E42" s="42">
        <v>0</v>
      </c>
      <c r="F42" s="43"/>
      <c r="G42" s="42"/>
      <c r="H42" s="28">
        <v>0.2</v>
      </c>
      <c r="I42" s="29"/>
      <c r="J42" s="26"/>
      <c r="K42" s="29"/>
      <c r="L42" s="29"/>
      <c r="M42" s="30">
        <f t="shared" si="5"/>
        <v>0</v>
      </c>
      <c r="N42" s="21"/>
    </row>
    <row r="43" spans="1:14" ht="27.75" customHeight="1" x14ac:dyDescent="0.15">
      <c r="A43" s="47" t="s">
        <v>78</v>
      </c>
      <c r="B43" s="48"/>
      <c r="C43" s="49" t="s">
        <v>79</v>
      </c>
      <c r="D43" s="25" t="s">
        <v>21</v>
      </c>
      <c r="E43" s="42">
        <v>0</v>
      </c>
      <c r="F43" s="43"/>
      <c r="G43" s="42"/>
      <c r="H43" s="28">
        <v>0.2</v>
      </c>
      <c r="I43" s="29"/>
      <c r="J43" s="26"/>
      <c r="K43" s="29"/>
      <c r="L43" s="29"/>
      <c r="M43" s="30">
        <f t="shared" si="5"/>
        <v>0</v>
      </c>
      <c r="N43" s="21"/>
    </row>
    <row r="44" spans="1:14" ht="27.75" customHeight="1" x14ac:dyDescent="0.15">
      <c r="A44" s="47" t="s">
        <v>80</v>
      </c>
      <c r="B44" s="48"/>
      <c r="C44" s="49" t="s">
        <v>81</v>
      </c>
      <c r="D44" s="25" t="s">
        <v>21</v>
      </c>
      <c r="E44" s="42">
        <v>0</v>
      </c>
      <c r="F44" s="43"/>
      <c r="G44" s="42"/>
      <c r="H44" s="28">
        <v>0.2</v>
      </c>
      <c r="I44" s="29"/>
      <c r="J44" s="26"/>
      <c r="K44" s="29"/>
      <c r="L44" s="29"/>
      <c r="M44" s="30">
        <f t="shared" si="5"/>
        <v>0</v>
      </c>
      <c r="N44" s="21"/>
    </row>
    <row r="45" spans="1:14" ht="27.75" customHeight="1" x14ac:dyDescent="0.15">
      <c r="A45" s="47" t="s">
        <v>82</v>
      </c>
      <c r="B45" s="48"/>
      <c r="C45" s="49" t="s">
        <v>83</v>
      </c>
      <c r="D45" s="25" t="s">
        <v>21</v>
      </c>
      <c r="E45" s="42">
        <v>0</v>
      </c>
      <c r="F45" s="43"/>
      <c r="G45" s="42"/>
      <c r="H45" s="28">
        <v>0.2</v>
      </c>
      <c r="I45" s="29"/>
      <c r="J45" s="26"/>
      <c r="K45" s="29"/>
      <c r="L45" s="29"/>
      <c r="M45" s="30">
        <f t="shared" si="5"/>
        <v>0</v>
      </c>
      <c r="N45" s="21"/>
    </row>
    <row r="46" spans="1:14" ht="27.75" customHeight="1" x14ac:dyDescent="0.15">
      <c r="A46" s="47" t="s">
        <v>84</v>
      </c>
      <c r="B46" s="48"/>
      <c r="C46" s="49" t="s">
        <v>85</v>
      </c>
      <c r="D46" s="25" t="s">
        <v>21</v>
      </c>
      <c r="E46" s="42">
        <v>45</v>
      </c>
      <c r="F46" s="43"/>
      <c r="G46" s="42"/>
      <c r="H46" s="28">
        <v>0.2</v>
      </c>
      <c r="I46" s="29"/>
      <c r="J46" s="26"/>
      <c r="K46" s="29"/>
      <c r="L46" s="29"/>
      <c r="M46" s="30">
        <f t="shared" si="5"/>
        <v>0</v>
      </c>
      <c r="N46" s="21"/>
    </row>
    <row r="47" spans="1:14" ht="27.75" customHeight="1" x14ac:dyDescent="0.15">
      <c r="A47" s="47" t="s">
        <v>86</v>
      </c>
      <c r="B47" s="48"/>
      <c r="C47" s="49" t="s">
        <v>87</v>
      </c>
      <c r="D47" s="25" t="s">
        <v>21</v>
      </c>
      <c r="E47" s="42">
        <v>0</v>
      </c>
      <c r="F47" s="43"/>
      <c r="G47" s="42"/>
      <c r="H47" s="28">
        <v>0.2</v>
      </c>
      <c r="I47" s="29"/>
      <c r="J47" s="26"/>
      <c r="K47" s="29"/>
      <c r="L47" s="29"/>
      <c r="M47" s="30">
        <f t="shared" si="5"/>
        <v>0</v>
      </c>
      <c r="N47" s="21"/>
    </row>
    <row r="48" spans="1:14" ht="27.75" customHeight="1" x14ac:dyDescent="0.15">
      <c r="A48" s="47" t="s">
        <v>88</v>
      </c>
      <c r="B48" s="48"/>
      <c r="C48" s="49" t="s">
        <v>89</v>
      </c>
      <c r="D48" s="25" t="s">
        <v>21</v>
      </c>
      <c r="E48" s="42">
        <v>0</v>
      </c>
      <c r="F48" s="43"/>
      <c r="G48" s="42"/>
      <c r="H48" s="28">
        <v>0.2</v>
      </c>
      <c r="I48" s="29"/>
      <c r="J48" s="26"/>
      <c r="K48" s="29"/>
      <c r="L48" s="29"/>
      <c r="M48" s="30">
        <f t="shared" si="5"/>
        <v>0</v>
      </c>
      <c r="N48" s="21"/>
    </row>
    <row r="49" spans="1:14" ht="27.75" customHeight="1" x14ac:dyDescent="0.15">
      <c r="A49" s="47" t="s">
        <v>90</v>
      </c>
      <c r="B49" s="48"/>
      <c r="C49" s="49" t="s">
        <v>91</v>
      </c>
      <c r="D49" s="25" t="s">
        <v>21</v>
      </c>
      <c r="E49" s="42">
        <v>0</v>
      </c>
      <c r="F49" s="43"/>
      <c r="G49" s="42"/>
      <c r="H49" s="28">
        <v>0.2</v>
      </c>
      <c r="I49" s="29"/>
      <c r="J49" s="26"/>
      <c r="K49" s="29"/>
      <c r="L49" s="29"/>
      <c r="M49" s="30">
        <f t="shared" si="5"/>
        <v>0</v>
      </c>
      <c r="N49" s="21"/>
    </row>
    <row r="50" spans="1:14" ht="27.75" customHeight="1" x14ac:dyDescent="0.15">
      <c r="A50" s="47" t="s">
        <v>92</v>
      </c>
      <c r="B50" s="48"/>
      <c r="C50" s="49" t="s">
        <v>93</v>
      </c>
      <c r="D50" s="25" t="s">
        <v>21</v>
      </c>
      <c r="E50" s="42">
        <v>0</v>
      </c>
      <c r="F50" s="43"/>
      <c r="G50" s="42"/>
      <c r="H50" s="28">
        <v>0.2</v>
      </c>
      <c r="I50" s="29"/>
      <c r="J50" s="26"/>
      <c r="K50" s="29"/>
      <c r="L50" s="29"/>
      <c r="M50" s="30">
        <f t="shared" si="5"/>
        <v>0</v>
      </c>
      <c r="N50" s="21"/>
    </row>
    <row r="51" spans="1:14" ht="27.75" customHeight="1" x14ac:dyDescent="0.15">
      <c r="A51" s="47" t="s">
        <v>94</v>
      </c>
      <c r="B51" s="48"/>
      <c r="C51" s="49" t="s">
        <v>95</v>
      </c>
      <c r="D51" s="25" t="s">
        <v>21</v>
      </c>
      <c r="E51" s="42">
        <v>0</v>
      </c>
      <c r="F51" s="43"/>
      <c r="G51" s="42"/>
      <c r="H51" s="28">
        <v>0.2</v>
      </c>
      <c r="I51" s="29"/>
      <c r="J51" s="26"/>
      <c r="K51" s="29"/>
      <c r="L51" s="29"/>
      <c r="M51" s="30">
        <f t="shared" si="5"/>
        <v>0</v>
      </c>
      <c r="N51" s="21"/>
    </row>
    <row r="52" spans="1:14" ht="27.75" customHeight="1" x14ac:dyDescent="0.15">
      <c r="A52" s="47" t="s">
        <v>96</v>
      </c>
      <c r="B52" s="48"/>
      <c r="C52" s="49" t="s">
        <v>97</v>
      </c>
      <c r="D52" s="25" t="s">
        <v>21</v>
      </c>
      <c r="E52" s="42">
        <v>0</v>
      </c>
      <c r="F52" s="43"/>
      <c r="G52" s="42"/>
      <c r="H52" s="28">
        <v>0.2</v>
      </c>
      <c r="I52" s="29"/>
      <c r="J52" s="26"/>
      <c r="K52" s="29"/>
      <c r="L52" s="29"/>
      <c r="M52" s="30">
        <f t="shared" si="5"/>
        <v>0</v>
      </c>
      <c r="N52" s="21"/>
    </row>
    <row r="53" spans="1:14" ht="27.75" customHeight="1" x14ac:dyDescent="0.15">
      <c r="A53" s="47" t="s">
        <v>98</v>
      </c>
      <c r="B53" s="48"/>
      <c r="C53" s="49" t="s">
        <v>99</v>
      </c>
      <c r="D53" s="25" t="s">
        <v>21</v>
      </c>
      <c r="E53" s="42">
        <v>0</v>
      </c>
      <c r="F53" s="43"/>
      <c r="G53" s="42"/>
      <c r="H53" s="28">
        <v>0.2</v>
      </c>
      <c r="I53" s="29"/>
      <c r="J53" s="26"/>
      <c r="K53" s="29"/>
      <c r="L53" s="29"/>
      <c r="M53" s="30">
        <f t="shared" si="5"/>
        <v>0</v>
      </c>
      <c r="N53" s="21"/>
    </row>
    <row r="54" spans="1:14" ht="27.75" customHeight="1" x14ac:dyDescent="0.15">
      <c r="A54" s="47" t="s">
        <v>100</v>
      </c>
      <c r="B54" s="48"/>
      <c r="C54" s="49" t="s">
        <v>101</v>
      </c>
      <c r="D54" s="25" t="s">
        <v>21</v>
      </c>
      <c r="E54" s="42">
        <v>65</v>
      </c>
      <c r="F54" s="43"/>
      <c r="G54" s="42"/>
      <c r="H54" s="28">
        <v>0.2</v>
      </c>
      <c r="I54" s="29"/>
      <c r="J54" s="26"/>
      <c r="K54" s="29"/>
      <c r="L54" s="29"/>
      <c r="M54" s="30">
        <f t="shared" si="5"/>
        <v>0</v>
      </c>
      <c r="N54" s="21"/>
    </row>
    <row r="55" spans="1:14" ht="27.75" customHeight="1" x14ac:dyDescent="0.15">
      <c r="A55" s="47" t="s">
        <v>102</v>
      </c>
      <c r="B55" s="48"/>
      <c r="C55" s="49" t="s">
        <v>103</v>
      </c>
      <c r="D55" s="25" t="s">
        <v>21</v>
      </c>
      <c r="E55" s="42">
        <v>0</v>
      </c>
      <c r="F55" s="43"/>
      <c r="G55" s="42"/>
      <c r="H55" s="28">
        <v>0.2</v>
      </c>
      <c r="I55" s="29"/>
      <c r="J55" s="26"/>
      <c r="K55" s="29"/>
      <c r="L55" s="29"/>
      <c r="M55" s="30">
        <f t="shared" si="5"/>
        <v>0</v>
      </c>
      <c r="N55" s="21"/>
    </row>
    <row r="56" spans="1:14" ht="360.75" hidden="1" customHeight="1" x14ac:dyDescent="0.15">
      <c r="A56" s="50" t="s">
        <v>104</v>
      </c>
      <c r="B56" s="51"/>
      <c r="C56" s="52"/>
      <c r="D56" s="52"/>
      <c r="E56" s="53">
        <f>SUMPRODUCT(E$40:E$55,$I$40:$I$55)*1</f>
        <v>0</v>
      </c>
      <c r="F56" s="54"/>
      <c r="G56" s="55"/>
      <c r="H56" s="54"/>
      <c r="I56" s="54"/>
      <c r="J56" s="56"/>
      <c r="K56" s="56"/>
      <c r="L56" s="56"/>
      <c r="M56" s="57">
        <f>SUM(M$41:M$55)</f>
        <v>0</v>
      </c>
      <c r="N56" s="58"/>
    </row>
    <row r="57" spans="1:14" ht="18.75" customHeight="1" x14ac:dyDescent="0.15">
      <c r="A57" s="44" t="s">
        <v>105</v>
      </c>
      <c r="B57" s="45"/>
      <c r="C57" s="46" t="s">
        <v>106</v>
      </c>
      <c r="D57" s="17"/>
      <c r="E57" s="18"/>
      <c r="F57" s="19"/>
      <c r="G57" s="18"/>
      <c r="H57" s="18"/>
      <c r="I57" s="18"/>
      <c r="J57" s="18"/>
      <c r="K57" s="18"/>
      <c r="L57" s="18"/>
      <c r="M57" s="20"/>
      <c r="N57" s="21"/>
    </row>
    <row r="58" spans="1:14" ht="27.75" customHeight="1" x14ac:dyDescent="0.15">
      <c r="A58" s="47" t="s">
        <v>107</v>
      </c>
      <c r="B58" s="48"/>
      <c r="C58" s="49" t="s">
        <v>108</v>
      </c>
      <c r="D58" s="25" t="s">
        <v>21</v>
      </c>
      <c r="E58" s="42">
        <v>581</v>
      </c>
      <c r="F58" s="43"/>
      <c r="G58" s="42"/>
      <c r="H58" s="28">
        <v>0.2</v>
      </c>
      <c r="I58" s="29"/>
      <c r="J58" s="26"/>
      <c r="K58" s="29"/>
      <c r="L58" s="29"/>
      <c r="M58" s="30">
        <f t="shared" ref="M58:M61" si="6">IF(ISNUMBER($I58),IF(ISNUMBER($G58),ROUND($I58*$G58,2),ROUND($I58*$F58,2)),IF(ISNUMBER($G58),ROUND($K58*$G58,2),ROUND($K58*$F58,2)))</f>
        <v>0</v>
      </c>
      <c r="N58" s="21"/>
    </row>
    <row r="59" spans="1:14" ht="27.75" customHeight="1" x14ac:dyDescent="0.15">
      <c r="A59" s="47" t="s">
        <v>109</v>
      </c>
      <c r="B59" s="48"/>
      <c r="C59" s="49" t="s">
        <v>110</v>
      </c>
      <c r="D59" s="25" t="s">
        <v>21</v>
      </c>
      <c r="E59" s="42">
        <v>0</v>
      </c>
      <c r="F59" s="43"/>
      <c r="G59" s="42"/>
      <c r="H59" s="28">
        <v>0.2</v>
      </c>
      <c r="I59" s="29"/>
      <c r="J59" s="26"/>
      <c r="K59" s="29"/>
      <c r="L59" s="29"/>
      <c r="M59" s="30">
        <f t="shared" si="6"/>
        <v>0</v>
      </c>
      <c r="N59" s="21"/>
    </row>
    <row r="60" spans="1:14" ht="27.75" customHeight="1" x14ac:dyDescent="0.15">
      <c r="A60" s="47" t="s">
        <v>111</v>
      </c>
      <c r="B60" s="48"/>
      <c r="C60" s="49" t="s">
        <v>112</v>
      </c>
      <c r="D60" s="25" t="s">
        <v>21</v>
      </c>
      <c r="E60" s="42">
        <v>0</v>
      </c>
      <c r="F60" s="43"/>
      <c r="G60" s="42"/>
      <c r="H60" s="28">
        <v>0.2</v>
      </c>
      <c r="I60" s="29"/>
      <c r="J60" s="26"/>
      <c r="K60" s="29"/>
      <c r="L60" s="29"/>
      <c r="M60" s="30">
        <f t="shared" si="6"/>
        <v>0</v>
      </c>
      <c r="N60" s="21"/>
    </row>
    <row r="61" spans="1:14" ht="27.75" customHeight="1" x14ac:dyDescent="0.15">
      <c r="A61" s="47" t="s">
        <v>113</v>
      </c>
      <c r="B61" s="48"/>
      <c r="C61" s="49" t="s">
        <v>114</v>
      </c>
      <c r="D61" s="25" t="s">
        <v>21</v>
      </c>
      <c r="E61" s="42">
        <v>0</v>
      </c>
      <c r="F61" s="43"/>
      <c r="G61" s="42"/>
      <c r="H61" s="28">
        <v>0.2</v>
      </c>
      <c r="I61" s="29"/>
      <c r="J61" s="26"/>
      <c r="K61" s="29"/>
      <c r="L61" s="29"/>
      <c r="M61" s="30">
        <f t="shared" si="6"/>
        <v>0</v>
      </c>
      <c r="N61" s="21"/>
    </row>
    <row r="62" spans="1:14" ht="396.75" hidden="1" customHeight="1" x14ac:dyDescent="0.15">
      <c r="A62" s="50" t="s">
        <v>115</v>
      </c>
      <c r="B62" s="51"/>
      <c r="C62" s="52"/>
      <c r="D62" s="52"/>
      <c r="E62" s="53">
        <f>SUMPRODUCT(E$57:E$61,$I$57:$I$61)*1</f>
        <v>0</v>
      </c>
      <c r="F62" s="54"/>
      <c r="G62" s="55"/>
      <c r="H62" s="54"/>
      <c r="I62" s="54"/>
      <c r="J62" s="56"/>
      <c r="K62" s="56"/>
      <c r="L62" s="56"/>
      <c r="M62" s="57">
        <f>SUM(M$58:M$61)</f>
        <v>0</v>
      </c>
      <c r="N62" s="58"/>
    </row>
    <row r="63" spans="1:14" ht="18.75" customHeight="1" x14ac:dyDescent="0.15">
      <c r="A63" s="44" t="s">
        <v>116</v>
      </c>
      <c r="B63" s="45"/>
      <c r="C63" s="46" t="s">
        <v>117</v>
      </c>
      <c r="D63" s="25" t="s">
        <v>21</v>
      </c>
      <c r="E63" s="42">
        <v>4</v>
      </c>
      <c r="F63" s="43"/>
      <c r="G63" s="42"/>
      <c r="H63" s="28">
        <v>0.2</v>
      </c>
      <c r="I63" s="29"/>
      <c r="J63" s="26"/>
      <c r="K63" s="29"/>
      <c r="L63" s="29"/>
      <c r="M63" s="30">
        <f t="shared" ref="M63:M64" si="7">IF(ISNUMBER($I63),IF(ISNUMBER($G63),ROUND($I63*$G63,2),ROUND($I63*$F63,2)),IF(ISNUMBER($G63),ROUND($K63*$G63,2),ROUND($K63*$F63,2)))</f>
        <v>0</v>
      </c>
      <c r="N63" s="21"/>
    </row>
    <row r="64" spans="1:14" ht="18.75" customHeight="1" x14ac:dyDescent="0.15">
      <c r="A64" s="44" t="s">
        <v>118</v>
      </c>
      <c r="B64" s="45"/>
      <c r="C64" s="46" t="s">
        <v>119</v>
      </c>
      <c r="D64" s="25" t="s">
        <v>21</v>
      </c>
      <c r="E64" s="42">
        <v>25</v>
      </c>
      <c r="F64" s="43"/>
      <c r="G64" s="42"/>
      <c r="H64" s="28">
        <v>0.2</v>
      </c>
      <c r="I64" s="29"/>
      <c r="J64" s="26"/>
      <c r="K64" s="29"/>
      <c r="L64" s="29"/>
      <c r="M64" s="30">
        <f t="shared" si="7"/>
        <v>0</v>
      </c>
      <c r="N64" s="21"/>
    </row>
    <row r="65" spans="1:14" ht="372.75" hidden="1" customHeight="1" x14ac:dyDescent="0.15">
      <c r="A65" s="50" t="s">
        <v>120</v>
      </c>
      <c r="B65" s="51"/>
      <c r="C65" s="52"/>
      <c r="D65" s="52"/>
      <c r="E65" s="53">
        <f>SUMPRODUCT(E$40:E$64,$I$40:$I$64)*1</f>
        <v>0</v>
      </c>
      <c r="F65" s="54"/>
      <c r="G65" s="55"/>
      <c r="H65" s="54"/>
      <c r="I65" s="54"/>
      <c r="J65" s="56"/>
      <c r="K65" s="56"/>
      <c r="L65" s="56"/>
      <c r="M65" s="57">
        <f>SUM(M$41:M$55)+SUM(M$58:M$61)+SUM(M$63:M$64)</f>
        <v>0</v>
      </c>
      <c r="N65" s="58"/>
    </row>
    <row r="66" spans="1:14" ht="37.5" customHeight="1" x14ac:dyDescent="0.15">
      <c r="A66" s="83" t="s">
        <v>121</v>
      </c>
      <c r="B66" s="84"/>
      <c r="C66" s="84"/>
      <c r="D66" s="36"/>
      <c r="E66" s="37">
        <f>SUMPRODUCT(E$19:E$65,$I$19:$I$65)*1</f>
        <v>0</v>
      </c>
      <c r="F66" s="38"/>
      <c r="G66" s="38"/>
      <c r="H66" s="38"/>
      <c r="I66" s="38"/>
      <c r="J66" s="39"/>
      <c r="K66" s="39"/>
      <c r="L66" s="39"/>
      <c r="M66" s="40">
        <f>SUM(M$20:M$27)+SUM(M$29:M$31)+SUM(M$34:M$37)+SUM(M$41:M$55)+SUM(M$58:M$61)+SUM(M$63:M$64)</f>
        <v>0</v>
      </c>
      <c r="N66" s="41"/>
    </row>
    <row r="67" spans="1:14" ht="45" customHeight="1" x14ac:dyDescent="0.15">
      <c r="A67" s="22" t="s">
        <v>122</v>
      </c>
      <c r="B67" s="23"/>
      <c r="C67" s="24" t="s">
        <v>123</v>
      </c>
      <c r="D67" s="17"/>
      <c r="E67" s="18"/>
      <c r="F67" s="19"/>
      <c r="G67" s="18"/>
      <c r="H67" s="18"/>
      <c r="I67" s="18"/>
      <c r="J67" s="18"/>
      <c r="K67" s="18"/>
      <c r="L67" s="18"/>
      <c r="M67" s="20"/>
      <c r="N67" s="21"/>
    </row>
    <row r="68" spans="1:14" ht="33.75" customHeight="1" x14ac:dyDescent="0.15">
      <c r="A68" s="31" t="s">
        <v>124</v>
      </c>
      <c r="B68" s="32"/>
      <c r="C68" s="33" t="s">
        <v>125</v>
      </c>
      <c r="D68" s="25" t="s">
        <v>36</v>
      </c>
      <c r="E68" s="34">
        <v>167</v>
      </c>
      <c r="F68" s="35"/>
      <c r="G68" s="34"/>
      <c r="H68" s="28">
        <v>0.2</v>
      </c>
      <c r="I68" s="29"/>
      <c r="J68" s="26"/>
      <c r="K68" s="29"/>
      <c r="L68" s="29"/>
      <c r="M68" s="30">
        <f t="shared" ref="M68:M70" si="8">IF(ISNUMBER($I68),IF(ISNUMBER($G68),ROUND($I68*$G68,2),ROUND($I68*$F68,2)),IF(ISNUMBER($G68),ROUND($K68*$G68,2),ROUND($K68*$F68,2)))</f>
        <v>0</v>
      </c>
      <c r="N68" s="21"/>
    </row>
    <row r="69" spans="1:14" ht="33.75" customHeight="1" x14ac:dyDescent="0.15">
      <c r="A69" s="31" t="s">
        <v>126</v>
      </c>
      <c r="B69" s="32"/>
      <c r="C69" s="33" t="s">
        <v>127</v>
      </c>
      <c r="D69" s="25" t="s">
        <v>26</v>
      </c>
      <c r="E69" s="42">
        <v>323</v>
      </c>
      <c r="F69" s="43"/>
      <c r="G69" s="42"/>
      <c r="H69" s="28">
        <v>0.2</v>
      </c>
      <c r="I69" s="29"/>
      <c r="J69" s="26"/>
      <c r="K69" s="29"/>
      <c r="L69" s="29"/>
      <c r="M69" s="30">
        <f t="shared" si="8"/>
        <v>0</v>
      </c>
      <c r="N69" s="21"/>
    </row>
    <row r="70" spans="1:14" ht="33.75" customHeight="1" x14ac:dyDescent="0.15">
      <c r="A70" s="31" t="s">
        <v>128</v>
      </c>
      <c r="B70" s="32"/>
      <c r="C70" s="33" t="s">
        <v>129</v>
      </c>
      <c r="D70" s="25" t="s">
        <v>36</v>
      </c>
      <c r="E70" s="34">
        <v>167</v>
      </c>
      <c r="F70" s="35"/>
      <c r="G70" s="34"/>
      <c r="H70" s="28">
        <v>0.2</v>
      </c>
      <c r="I70" s="29"/>
      <c r="J70" s="26"/>
      <c r="K70" s="29"/>
      <c r="L70" s="29"/>
      <c r="M70" s="30">
        <f t="shared" si="8"/>
        <v>0</v>
      </c>
      <c r="N70" s="21"/>
    </row>
    <row r="71" spans="1:14" ht="37.5" customHeight="1" x14ac:dyDescent="0.15">
      <c r="A71" s="83" t="s">
        <v>130</v>
      </c>
      <c r="B71" s="84"/>
      <c r="C71" s="84"/>
      <c r="D71" s="36"/>
      <c r="E71" s="37">
        <f>SUMPRODUCT(E$67:E$70,$I$67:$I$70)*1</f>
        <v>0</v>
      </c>
      <c r="F71" s="38"/>
      <c r="G71" s="38"/>
      <c r="H71" s="38"/>
      <c r="I71" s="38"/>
      <c r="J71" s="39"/>
      <c r="K71" s="39"/>
      <c r="L71" s="39"/>
      <c r="M71" s="40">
        <f>SUM(M$68:M$70)</f>
        <v>0</v>
      </c>
      <c r="N71" s="41"/>
    </row>
    <row r="72" spans="1:14" ht="45" customHeight="1" x14ac:dyDescent="0.15">
      <c r="A72" s="22" t="s">
        <v>131</v>
      </c>
      <c r="B72" s="23"/>
      <c r="C72" s="24" t="s">
        <v>132</v>
      </c>
      <c r="D72" s="17"/>
      <c r="E72" s="18"/>
      <c r="F72" s="19"/>
      <c r="G72" s="18"/>
      <c r="H72" s="18"/>
      <c r="I72" s="18"/>
      <c r="J72" s="18"/>
      <c r="K72" s="18"/>
      <c r="L72" s="18"/>
      <c r="M72" s="20"/>
      <c r="N72" s="21"/>
    </row>
    <row r="73" spans="1:14" ht="33.75" customHeight="1" x14ac:dyDescent="0.15">
      <c r="A73" s="31" t="s">
        <v>133</v>
      </c>
      <c r="B73" s="32"/>
      <c r="C73" s="33" t="s">
        <v>134</v>
      </c>
      <c r="D73" s="25" t="s">
        <v>15</v>
      </c>
      <c r="E73" s="34">
        <v>1</v>
      </c>
      <c r="F73" s="35"/>
      <c r="G73" s="34"/>
      <c r="H73" s="28">
        <v>0.2</v>
      </c>
      <c r="I73" s="29"/>
      <c r="J73" s="26"/>
      <c r="K73" s="29"/>
      <c r="L73" s="29"/>
      <c r="M73" s="30">
        <f t="shared" ref="M73:M74" si="9">IF(ISNUMBER($I73),IF(ISNUMBER($G73),ROUND($I73*$G73,2),ROUND($I73*$F73,2)),IF(ISNUMBER($G73),ROUND($K73*$G73,2),ROUND($K73*$F73,2)))</f>
        <v>0</v>
      </c>
      <c r="N73" s="21"/>
    </row>
    <row r="74" spans="1:14" ht="33.75" customHeight="1" x14ac:dyDescent="0.15">
      <c r="A74" s="31" t="s">
        <v>135</v>
      </c>
      <c r="B74" s="32"/>
      <c r="C74" s="33" t="s">
        <v>136</v>
      </c>
      <c r="D74" s="25" t="s">
        <v>15</v>
      </c>
      <c r="E74" s="34">
        <v>1</v>
      </c>
      <c r="F74" s="35"/>
      <c r="G74" s="34"/>
      <c r="H74" s="28">
        <v>0.2</v>
      </c>
      <c r="I74" s="29"/>
      <c r="J74" s="26"/>
      <c r="K74" s="29"/>
      <c r="L74" s="29"/>
      <c r="M74" s="30">
        <f t="shared" si="9"/>
        <v>0</v>
      </c>
      <c r="N74" s="21"/>
    </row>
    <row r="75" spans="1:14" ht="37.5" customHeight="1" x14ac:dyDescent="0.15">
      <c r="A75" s="83" t="s">
        <v>137</v>
      </c>
      <c r="B75" s="84"/>
      <c r="C75" s="84"/>
      <c r="D75" s="36"/>
      <c r="E75" s="37">
        <f>SUMPRODUCT(E$72:E$74,$I$72:$I$74)*1</f>
        <v>0</v>
      </c>
      <c r="F75" s="38"/>
      <c r="G75" s="38"/>
      <c r="H75" s="38"/>
      <c r="I75" s="38"/>
      <c r="J75" s="39"/>
      <c r="K75" s="39"/>
      <c r="L75" s="39"/>
      <c r="M75" s="40">
        <f>SUM(M$73:M$74)</f>
        <v>0</v>
      </c>
      <c r="N75" s="41"/>
    </row>
    <row r="76" spans="1:14" ht="37.5" customHeight="1" x14ac:dyDescent="0.15">
      <c r="A76" s="85" t="s">
        <v>138</v>
      </c>
      <c r="B76" s="86"/>
      <c r="C76" s="86"/>
      <c r="D76" s="59"/>
      <c r="E76" s="60">
        <f>SUMPRODUCT(E$7:E$75,$I$7:$I$75)*1</f>
        <v>0</v>
      </c>
      <c r="F76" s="59"/>
      <c r="G76" s="59"/>
      <c r="H76" s="59"/>
      <c r="I76" s="59"/>
      <c r="J76" s="59"/>
      <c r="K76" s="59"/>
      <c r="L76" s="59"/>
      <c r="M76" s="61">
        <f>M$8+SUM(M$10:M$11)+M$13+SUM(M$15:M$16)+SUM(M$20:M$27)+SUM(M$29:M$31)+SUM(M$34:M$37)+SUM(M$41:M$55)+SUM(M$58:M$61)+SUM(M$63:M$64)+SUM(M$68:M$70)+SUM(M$73:M$74)</f>
        <v>0</v>
      </c>
      <c r="N76" s="62"/>
    </row>
    <row r="77" spans="1:14" ht="22.5" customHeight="1" x14ac:dyDescent="0.15">
      <c r="A77" s="87" t="s">
        <v>139</v>
      </c>
      <c r="B77" s="88"/>
      <c r="C77" s="88"/>
      <c r="D77" s="63"/>
      <c r="E77" s="64">
        <f>SUMPRODUCT(E$7:E$75,$I$7:$I$75,--($H$7:$H$75=0.2))*1*0.2</f>
        <v>0</v>
      </c>
      <c r="F77" s="63"/>
      <c r="G77" s="65"/>
      <c r="H77" s="63"/>
      <c r="I77" s="63"/>
      <c r="J77" s="65"/>
      <c r="K77" s="65"/>
      <c r="L77" s="65"/>
      <c r="M77" s="66">
        <f>(SUMIF($H$7:$H$75,0.2,$M$7:$M$75))*0.2</f>
        <v>0</v>
      </c>
      <c r="N77" s="67"/>
    </row>
    <row r="78" spans="1:14" ht="37.5" customHeight="1" x14ac:dyDescent="0.15">
      <c r="A78" s="89" t="s">
        <v>140</v>
      </c>
      <c r="B78" s="90"/>
      <c r="C78" s="90"/>
      <c r="D78" s="68"/>
      <c r="E78" s="69">
        <f>($E$76)+($E$77)</f>
        <v>0</v>
      </c>
      <c r="F78" s="68"/>
      <c r="G78" s="70"/>
      <c r="H78" s="68"/>
      <c r="I78" s="68"/>
      <c r="J78" s="70"/>
      <c r="K78" s="70"/>
      <c r="L78" s="70"/>
      <c r="M78" s="71">
        <f>SUM(M$76:M$77)</f>
        <v>0</v>
      </c>
      <c r="N78" s="62"/>
    </row>
  </sheetData>
  <mergeCells count="12">
    <mergeCell ref="A77:C77"/>
    <mergeCell ref="A78:C78"/>
    <mergeCell ref="A17:C17"/>
    <mergeCell ref="A66:C66"/>
    <mergeCell ref="A71:C71"/>
    <mergeCell ref="A75:C75"/>
    <mergeCell ref="A76:C76"/>
    <mergeCell ref="A1:I2"/>
    <mergeCell ref="M2:M3"/>
    <mergeCell ref="A3:I4"/>
    <mergeCell ref="A5:M5"/>
    <mergeCell ref="A12:C12"/>
  </mergeCells>
  <printOptions horizontalCentered="1"/>
  <pageMargins left="8.3333340000000006E-2" right="8.3333340000000006E-2" top="8.3333340000000006E-2" bottom="8.3333340000000006E-2" header="8.3333340000000006E-2" footer="8.3333340000000006E-2"/>
  <pageSetup paperSize="9" scale="79" useFirstPageNumber="1"/>
  <headerFooter>
    <oddFooter>&amp;L&amp;"Microsoft Sans Serif",25"&amp;",Bold"&amp;",Bold"&amp;P / &amp;N</oddFooter>
  </headerFooter>
  <ignoredErrors>
    <ignoredError sqref="A2:N5 A7:N78 A6:D6 I6:N6 B1:N1" evalError="1" twoDigitTextYear="1" numberStoredAsText="1" formula="1" formulaRange="1" unlockedFormula="1" emptyCellReference="1" listDataValidation="1" calculatedColumn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1  Décomposition du pri</vt:lpstr>
      <vt:lpstr>'LOT 1  Décomposition du pri'!Impression_des_titres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Lucile JACQUOT</cp:lastModifiedBy>
  <dcterms:created xsi:type="dcterms:W3CDTF">2024-12-06T14:57:48Z</dcterms:created>
  <dcterms:modified xsi:type="dcterms:W3CDTF">2024-12-06T14:57:48Z</dcterms:modified>
</cp:coreProperties>
</file>